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54" i="1" l="1"/>
  <c r="I54" i="1"/>
  <c r="H54" i="1"/>
  <c r="G54" i="1"/>
  <c r="F54" i="1" s="1"/>
  <c r="J53" i="1"/>
  <c r="I53" i="1"/>
  <c r="H53" i="1"/>
  <c r="G53" i="1"/>
  <c r="F53" i="1"/>
  <c r="J52" i="1"/>
  <c r="I52" i="1"/>
  <c r="H52" i="1"/>
  <c r="G52" i="1"/>
  <c r="F52" i="1" s="1"/>
  <c r="J51" i="1"/>
  <c r="I51" i="1"/>
  <c r="H51" i="1"/>
  <c r="G51" i="1"/>
  <c r="F51" i="1"/>
  <c r="J50" i="1"/>
  <c r="I50" i="1"/>
  <c r="H50" i="1"/>
  <c r="G50" i="1"/>
  <c r="F50" i="1" s="1"/>
  <c r="J49" i="1"/>
  <c r="I49" i="1"/>
  <c r="H49" i="1"/>
  <c r="G49" i="1"/>
  <c r="F49" i="1"/>
  <c r="J48" i="1"/>
  <c r="I48" i="1"/>
  <c r="H48" i="1"/>
  <c r="G48" i="1"/>
  <c r="F48" i="1" s="1"/>
  <c r="J47" i="1"/>
  <c r="J55" i="1" s="1"/>
  <c r="J45" i="1" s="1"/>
  <c r="I47" i="1"/>
  <c r="I55" i="1" s="1"/>
  <c r="H47" i="1"/>
  <c r="H55" i="1" s="1"/>
  <c r="H45" i="1" s="1"/>
  <c r="G47" i="1"/>
  <c r="G55" i="1" s="1"/>
  <c r="F47" i="1"/>
  <c r="J46" i="1"/>
  <c r="I46" i="1"/>
  <c r="H46" i="1"/>
  <c r="G46" i="1"/>
  <c r="F46" i="1" s="1"/>
  <c r="J44" i="1"/>
  <c r="I44" i="1"/>
  <c r="H44" i="1"/>
  <c r="G44" i="1"/>
  <c r="F44" i="1" s="1"/>
  <c r="J43" i="1"/>
  <c r="I43" i="1"/>
  <c r="H43" i="1"/>
  <c r="G43" i="1"/>
  <c r="F43" i="1"/>
  <c r="J42" i="1"/>
  <c r="I42" i="1"/>
  <c r="H42" i="1"/>
  <c r="G42" i="1"/>
  <c r="F42" i="1" s="1"/>
  <c r="J41" i="1"/>
  <c r="I41" i="1"/>
  <c r="H41" i="1"/>
  <c r="G41" i="1"/>
  <c r="F41" i="1"/>
  <c r="J40" i="1"/>
  <c r="I40" i="1"/>
  <c r="H40" i="1"/>
  <c r="G40" i="1"/>
  <c r="F40" i="1" s="1"/>
  <c r="J39" i="1"/>
  <c r="I39" i="1"/>
  <c r="H39" i="1"/>
  <c r="G39" i="1"/>
  <c r="F39" i="1"/>
  <c r="J38" i="1"/>
  <c r="I38" i="1"/>
  <c r="I37" i="1" s="1"/>
  <c r="H38" i="1"/>
  <c r="G38" i="1"/>
  <c r="F38" i="1" s="1"/>
  <c r="F37" i="1" s="1"/>
  <c r="J37" i="1"/>
  <c r="H37" i="1"/>
  <c r="J36" i="1"/>
  <c r="I36" i="1"/>
  <c r="H36" i="1"/>
  <c r="G36" i="1"/>
  <c r="J35" i="1"/>
  <c r="I35" i="1"/>
  <c r="H35" i="1"/>
  <c r="G35" i="1"/>
  <c r="F35" i="1" s="1"/>
  <c r="J34" i="1"/>
  <c r="J33" i="1" s="1"/>
  <c r="I34" i="1"/>
  <c r="H34" i="1"/>
  <c r="H33" i="1" s="1"/>
  <c r="G34" i="1"/>
  <c r="F34" i="1"/>
  <c r="I33" i="1"/>
  <c r="G33" i="1"/>
  <c r="J32" i="1"/>
  <c r="I32" i="1"/>
  <c r="H32" i="1"/>
  <c r="G32" i="1"/>
  <c r="F32" i="1"/>
  <c r="J31" i="1"/>
  <c r="I31" i="1"/>
  <c r="H31" i="1"/>
  <c r="G31" i="1"/>
  <c r="F31" i="1" s="1"/>
  <c r="J30" i="1"/>
  <c r="I30" i="1"/>
  <c r="H30" i="1"/>
  <c r="G30" i="1"/>
  <c r="F30" i="1"/>
  <c r="J29" i="1"/>
  <c r="I29" i="1"/>
  <c r="H29" i="1"/>
  <c r="G29" i="1"/>
  <c r="F29" i="1" s="1"/>
  <c r="J28" i="1"/>
  <c r="I28" i="1"/>
  <c r="H28" i="1"/>
  <c r="G28" i="1"/>
  <c r="F28" i="1"/>
  <c r="J27" i="1"/>
  <c r="I27" i="1"/>
  <c r="I26" i="1" s="1"/>
  <c r="H27" i="1"/>
  <c r="G27" i="1"/>
  <c r="F27" i="1" s="1"/>
  <c r="F26" i="1" s="1"/>
  <c r="J26" i="1"/>
  <c r="H26" i="1"/>
  <c r="J25" i="1"/>
  <c r="I25" i="1"/>
  <c r="H25" i="1"/>
  <c r="G25" i="1"/>
  <c r="F25" i="1" s="1"/>
  <c r="J24" i="1"/>
  <c r="I24" i="1"/>
  <c r="H24" i="1"/>
  <c r="G24" i="1"/>
  <c r="F24" i="1"/>
  <c r="J23" i="1"/>
  <c r="I23" i="1"/>
  <c r="H23" i="1"/>
  <c r="G23" i="1"/>
  <c r="F23" i="1" s="1"/>
  <c r="J22" i="1"/>
  <c r="I22" i="1"/>
  <c r="H22" i="1"/>
  <c r="G22" i="1"/>
  <c r="F22" i="1"/>
  <c r="J21" i="1"/>
  <c r="I21" i="1"/>
  <c r="H21" i="1"/>
  <c r="G21" i="1"/>
  <c r="F21" i="1" s="1"/>
  <c r="J20" i="1"/>
  <c r="I20" i="1"/>
  <c r="H20" i="1"/>
  <c r="G20" i="1"/>
  <c r="F20" i="1"/>
  <c r="J19" i="1"/>
  <c r="I19" i="1"/>
  <c r="I18" i="1" s="1"/>
  <c r="H19" i="1"/>
  <c r="G19" i="1"/>
  <c r="F19" i="1" s="1"/>
  <c r="J18" i="1"/>
  <c r="H18" i="1"/>
  <c r="J17" i="1"/>
  <c r="I17" i="1"/>
  <c r="I16" i="1" s="1"/>
  <c r="H17" i="1"/>
  <c r="G17" i="1"/>
  <c r="F17" i="1" s="1"/>
  <c r="F16" i="1" s="1"/>
  <c r="J16" i="1"/>
  <c r="H16" i="1"/>
  <c r="J15" i="1"/>
  <c r="I15" i="1"/>
  <c r="H15" i="1"/>
  <c r="G15" i="1"/>
  <c r="J14" i="1"/>
  <c r="I14" i="1"/>
  <c r="I13" i="1" s="1"/>
  <c r="H14" i="1"/>
  <c r="G14" i="1"/>
  <c r="F14" i="1" s="1"/>
  <c r="F13" i="1" s="1"/>
  <c r="J13" i="1"/>
  <c r="H13" i="1"/>
  <c r="J11" i="1"/>
  <c r="I11" i="1"/>
  <c r="H11" i="1"/>
  <c r="G11" i="1"/>
  <c r="F11" i="1" s="1"/>
  <c r="J10" i="1"/>
  <c r="I10" i="1"/>
  <c r="H10" i="1"/>
  <c r="G10" i="1"/>
  <c r="F10" i="1"/>
  <c r="J9" i="1"/>
  <c r="I9" i="1"/>
  <c r="I8" i="1" s="1"/>
  <c r="H9" i="1"/>
  <c r="G9" i="1"/>
  <c r="F9" i="1" s="1"/>
  <c r="J8" i="1"/>
  <c r="H8" i="1"/>
  <c r="J7" i="1"/>
  <c r="J56" i="1" s="1"/>
  <c r="I7" i="1"/>
  <c r="H7" i="1"/>
  <c r="H56" i="1" s="1"/>
  <c r="G7" i="1"/>
  <c r="F7" i="1" s="1"/>
  <c r="F18" i="1" l="1"/>
  <c r="F33" i="1"/>
  <c r="I45" i="1"/>
  <c r="I56" i="1" s="1"/>
  <c r="F55" i="1"/>
  <c r="F45" i="1" s="1"/>
  <c r="G8" i="1"/>
  <c r="F8" i="1" s="1"/>
  <c r="F56" i="1" s="1"/>
  <c r="G13" i="1"/>
  <c r="G56" i="1" s="1"/>
  <c r="G16" i="1"/>
  <c r="G18" i="1"/>
  <c r="G26" i="1"/>
  <c r="G37" i="1"/>
  <c r="G45" i="1"/>
</calcChain>
</file>

<file path=xl/sharedStrings.xml><?xml version="1.0" encoding="utf-8"?>
<sst xmlns="http://schemas.openxmlformats.org/spreadsheetml/2006/main" count="67" uniqueCount="67">
  <si>
    <t>Расчет к бюджетной смете  по  субвенции,                  направляемой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на 2015 год</t>
  </si>
  <si>
    <t xml:space="preserve"> Свод по Миндерлинскому  детскому  саду   филиал МКОУ  "Миндерлинская СОШ"</t>
  </si>
  <si>
    <t>785   07 01   0117588   244</t>
  </si>
  <si>
    <t>Код статьи</t>
  </si>
  <si>
    <t>Наименование</t>
  </si>
  <si>
    <t>расчет</t>
  </si>
  <si>
    <t>итого на год</t>
  </si>
  <si>
    <t>1 квартал</t>
  </si>
  <si>
    <t>2 квартал</t>
  </si>
  <si>
    <t>3 квартал</t>
  </si>
  <si>
    <t>4 квартал</t>
  </si>
  <si>
    <t xml:space="preserve">Оплата труда и начисления на оплату труда </t>
  </si>
  <si>
    <t>Заработная плата</t>
  </si>
  <si>
    <t>Прочие выплаты</t>
  </si>
  <si>
    <t xml:space="preserve">суточные при служебных командировках и по курсам повышения квалификации, в части расходов, связанных с командированием педагогических работников </t>
  </si>
  <si>
    <t>возмещение расходов на прохождение медицинского осмотра педагогических работников</t>
  </si>
  <si>
    <t>Начисления на оплату труда</t>
  </si>
  <si>
    <t xml:space="preserve">Оплата работ, услуг </t>
  </si>
  <si>
    <t>Услуги связи</t>
  </si>
  <si>
    <t>оплата за подключение к глобальной информационной Сети Интернет, абонентская плата</t>
  </si>
  <si>
    <t>1620*12 мес.</t>
  </si>
  <si>
    <t>расходы на оплату услуг организаций федеральной почтовой связи по доставке и пересылке заработной платы педагогических работников</t>
  </si>
  <si>
    <t>Транспортные услуги</t>
  </si>
  <si>
    <t>транспортные расходы по служебным командировкам - оплата проезда в части расходов, связанных с командированием педагогических работников</t>
  </si>
  <si>
    <t xml:space="preserve">Работы, услуги по содержанию имущества  </t>
  </si>
  <si>
    <t>оплата труда лиц как состоящих, так и не состоящих в штате учреждения и привлекаемых для выполнения работ по договорам гражданско-правового характера (с учетом ЕСН), в части расходов, связанных с ремонтом оборудования, используемого педагогическими работниками, обучающимися</t>
  </si>
  <si>
    <t>ремонт и обслуживание оргтехники, используемой педагогическими работниками</t>
  </si>
  <si>
    <t>ремонт и техническое обслуживание копировально-множительного оборудования</t>
  </si>
  <si>
    <t xml:space="preserve">ремонт и обслуживание музыкального оборудования                                     и инструментов в части расходов, связанные с организацией деятельности педагогических работников, воспитанников </t>
  </si>
  <si>
    <t>заправка и восстановление картриджей для оборудования, используемого педагогическими работниками</t>
  </si>
  <si>
    <t xml:space="preserve">текущий ремонт и техническое обслуживание оборудования, приборов и инвентаря, используемого педагогическими работниками, воспитанниками       </t>
  </si>
  <si>
    <t xml:space="preserve">услуги по ремонту мебели,  используемой воспитанниками ,рабочего места педагогического работника    </t>
  </si>
  <si>
    <t xml:space="preserve">Прочие работы, услуги  </t>
  </si>
  <si>
    <t>оплата труда лиц как состоящих, так и не состоящих в штате учреждения и привлекаемых для выполнения работ по договорам  гражданско-правового характера (с учетом ЕСН), необходимых                     для организации деятельности педагогических работников, воспитанников</t>
  </si>
  <si>
    <t xml:space="preserve">расходы на проживание по командировкам, курсам повышения квалификации педагогических работников       </t>
  </si>
  <si>
    <t xml:space="preserve">медицинский осмотр педагогических работников        </t>
  </si>
  <si>
    <t>13 чел.*1000</t>
  </si>
  <si>
    <t xml:space="preserve">оплата за участие в семинарах, курсах повышения квалификации, конференциях и спортивных мероприятиях педагогических работников </t>
  </si>
  <si>
    <t xml:space="preserve">подписка и приобретение периодических изданий, необходимых                для организации деятельности педагогических работников         </t>
  </si>
  <si>
    <t>приобретение программного обеспечения для организации деятельности педагогических работников, воспитанников</t>
  </si>
  <si>
    <t>290 </t>
  </si>
  <si>
    <t xml:space="preserve">Прочие расходы  </t>
  </si>
  <si>
    <t>Приобретение кубков, медалей, ценных подарков</t>
  </si>
  <si>
    <t xml:space="preserve">приобретение грамот, дипломов </t>
  </si>
  <si>
    <t xml:space="preserve">Поступление нефинансовых активов   </t>
  </si>
  <si>
    <t>Увеличе ние стоимости основных средств</t>
  </si>
  <si>
    <t>спортивного оборудования и инвентаря</t>
  </si>
  <si>
    <t>мебели для организации учебно - образовательного прцесса</t>
  </si>
  <si>
    <t>столов 8 шт. *9345 руб.=74760 ; стульев  50 шт *700 руб.=35000</t>
  </si>
  <si>
    <t xml:space="preserve">музыкальных инструментов </t>
  </si>
  <si>
    <t>средств  вычислительной  техники, копировально-множительной техники, необходимого для организации деятельности педагогических работников</t>
  </si>
  <si>
    <t xml:space="preserve">средств связи и телекоммуникаций, необходимых для организации деятельности педагогических работников </t>
  </si>
  <si>
    <t>наглядных и звуковых пособий (видеокассет, аудиокассет, слайдов              и т.д.) и экспонатов</t>
  </si>
  <si>
    <t>детской художественной литературы</t>
  </si>
  <si>
    <t>Увеличение стоимости материальных запасов</t>
  </si>
  <si>
    <t xml:space="preserve">канцелярские принадлежности и бумага , необходимые для                      организации  деятельности педагогических работников и воспитанников </t>
  </si>
  <si>
    <t>учебные расходы на приобретение материалов и предметов инвентаря для организации учебно-образовательного процесса</t>
  </si>
  <si>
    <t>а</t>
  </si>
  <si>
    <t>приобретение методических пособий</t>
  </si>
  <si>
    <t>приобретение игр,игрушек</t>
  </si>
  <si>
    <t xml:space="preserve">  ткани, необходимые для организации                   организации  деятельности педагогических работников и воспитанников </t>
  </si>
  <si>
    <t xml:space="preserve">запасные части к вычислительной и оргтехнике, используемой педагогическими работниками </t>
  </si>
  <si>
    <t xml:space="preserve">запасные части к средствам связи, используемой педагогическими работниками </t>
  </si>
  <si>
    <t xml:space="preserve">дискеты, картриджи, тонеры для принтеров и множительной техники, используемые для организации деятельности педагогическими работниками </t>
  </si>
  <si>
    <t xml:space="preserve">справочная литература   </t>
  </si>
  <si>
    <t>итого по КБК 340006</t>
  </si>
  <si>
    <t xml:space="preserve">всего по смете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</si>
</sst>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3" borderId="0" xfId="0" applyFill="1"/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" fillId="3" borderId="2" xfId="0" applyFont="1" applyFill="1" applyBorder="1"/>
    <xf numFmtId="0" fontId="0" fillId="3" borderId="2" xfId="0" applyFill="1" applyBorder="1"/>
    <xf numFmtId="0" fontId="3" fillId="3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2" borderId="2" xfId="0" applyFill="1" applyBorder="1"/>
    <xf numFmtId="0" fontId="3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0" borderId="2" xfId="0" applyBorder="1"/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0" fillId="0" borderId="6" xfId="0" applyBorder="1" applyAlignment="1"/>
    <xf numFmtId="0" fontId="5" fillId="0" borderId="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0" borderId="5" xfId="0" applyBorder="1" applyAlignment="1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3" fontId="1" fillId="0" borderId="1" xfId="0" applyNumberFormat="1" applyFont="1" applyBorder="1" applyAlignment="1"/>
    <xf numFmtId="0" fontId="1" fillId="0" borderId="1" xfId="0" applyFont="1" applyBorder="1" applyAlignment="1"/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/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AppData\Local\Temp\Rar$DIa0.705\&#1084;&#1080;&#1085;&#1076;&#1077;&#1088;&#1083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ск"/>
      <sheetName val="миндерла"/>
      <sheetName val="свод"/>
    </sheetNames>
    <sheetDataSet>
      <sheetData sheetId="0">
        <row r="7">
          <cell r="G7">
            <v>995934</v>
          </cell>
          <cell r="H7">
            <v>995934</v>
          </cell>
          <cell r="I7">
            <v>995934</v>
          </cell>
          <cell r="J7">
            <v>995934</v>
          </cell>
        </row>
        <row r="11">
          <cell r="G11">
            <v>300772</v>
          </cell>
          <cell r="H11">
            <v>300772</v>
          </cell>
          <cell r="I11">
            <v>300772</v>
          </cell>
          <cell r="J11">
            <v>300775.61</v>
          </cell>
        </row>
        <row r="29">
          <cell r="G29">
            <v>7000</v>
          </cell>
        </row>
        <row r="31">
          <cell r="G31">
            <v>4000</v>
          </cell>
          <cell r="I31">
            <v>4000</v>
          </cell>
        </row>
        <row r="41">
          <cell r="G41">
            <v>36000</v>
          </cell>
        </row>
        <row r="49">
          <cell r="G49">
            <v>31317.4</v>
          </cell>
        </row>
      </sheetData>
      <sheetData sheetId="1">
        <row r="7">
          <cell r="G7">
            <v>997447.66</v>
          </cell>
          <cell r="H7">
            <v>997447.66</v>
          </cell>
          <cell r="I7">
            <v>997447.66</v>
          </cell>
          <cell r="J7">
            <v>997447.68000000005</v>
          </cell>
        </row>
        <row r="11">
          <cell r="G11">
            <v>301229</v>
          </cell>
          <cell r="H11">
            <v>301229</v>
          </cell>
          <cell r="I11">
            <v>301229</v>
          </cell>
          <cell r="J11">
            <v>301229.78000000003</v>
          </cell>
        </row>
        <row r="14">
          <cell r="G14">
            <v>4860</v>
          </cell>
          <cell r="H14">
            <v>4860</v>
          </cell>
          <cell r="I14">
            <v>4860</v>
          </cell>
          <cell r="J14">
            <v>4860.2</v>
          </cell>
        </row>
        <row r="29">
          <cell r="I29">
            <v>13000</v>
          </cell>
        </row>
        <row r="31">
          <cell r="H31">
            <v>12000</v>
          </cell>
        </row>
        <row r="39">
          <cell r="H39">
            <v>109760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6" workbookViewId="0">
      <selection activeCell="D9" sqref="D9"/>
    </sheetView>
  </sheetViews>
  <sheetFormatPr defaultRowHeight="15" x14ac:dyDescent="0.25"/>
  <cols>
    <col min="4" max="4" width="36.28515625" customWidth="1"/>
    <col min="5" max="5" width="13.42578125" customWidth="1"/>
    <col min="6" max="6" width="11.42578125" customWidth="1"/>
    <col min="7" max="7" width="11.140625" customWidth="1"/>
    <col min="8" max="8" width="12.140625" customWidth="1"/>
    <col min="9" max="9" width="11.28515625" customWidth="1"/>
    <col min="10" max="10" width="11" customWidth="1"/>
  </cols>
  <sheetData>
    <row r="1" spans="1:10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D3" s="1" t="s">
        <v>1</v>
      </c>
      <c r="F3" s="2"/>
      <c r="G3" s="48" t="s">
        <v>2</v>
      </c>
      <c r="H3" s="49"/>
      <c r="I3" s="49"/>
    </row>
    <row r="4" spans="1:10" x14ac:dyDescent="0.25">
      <c r="A4" s="50" t="s">
        <v>3</v>
      </c>
      <c r="B4" s="50" t="s">
        <v>4</v>
      </c>
      <c r="C4" s="50"/>
      <c r="D4" s="50"/>
      <c r="E4" s="51" t="s">
        <v>5</v>
      </c>
      <c r="F4" s="52" t="s">
        <v>6</v>
      </c>
      <c r="G4" s="53" t="s">
        <v>7</v>
      </c>
      <c r="H4" s="53" t="s">
        <v>8</v>
      </c>
      <c r="I4" s="54" t="s">
        <v>9</v>
      </c>
      <c r="J4" s="54" t="s">
        <v>10</v>
      </c>
    </row>
    <row r="5" spans="1:10" x14ac:dyDescent="0.25">
      <c r="A5" s="50"/>
      <c r="B5" s="50"/>
      <c r="C5" s="50"/>
      <c r="D5" s="50"/>
      <c r="E5" s="51"/>
      <c r="F5" s="52"/>
      <c r="G5" s="53"/>
      <c r="H5" s="53"/>
      <c r="I5" s="54"/>
      <c r="J5" s="54"/>
    </row>
    <row r="6" spans="1:10" x14ac:dyDescent="0.25">
      <c r="A6" s="26">
        <v>210</v>
      </c>
      <c r="B6" s="40" t="s">
        <v>11</v>
      </c>
      <c r="C6" s="41"/>
      <c r="D6" s="41"/>
      <c r="E6" s="41"/>
      <c r="F6" s="41"/>
      <c r="G6" s="41"/>
      <c r="H6" s="41"/>
      <c r="I6" s="41"/>
      <c r="J6" s="34"/>
    </row>
    <row r="7" spans="1:10" x14ac:dyDescent="0.25">
      <c r="A7" s="38"/>
      <c r="B7" s="3">
        <v>211</v>
      </c>
      <c r="C7" s="3">
        <v>211000</v>
      </c>
      <c r="D7" s="4" t="s">
        <v>12</v>
      </c>
      <c r="E7" s="5"/>
      <c r="F7" s="6">
        <f>G7+H7+I7+J7</f>
        <v>7973526.6600000001</v>
      </c>
      <c r="G7" s="7">
        <f>[1]борск!G7+[1]миндерла!G7</f>
        <v>1993381.6600000001</v>
      </c>
      <c r="H7" s="7">
        <f>[1]борск!H7+[1]миндерла!H7</f>
        <v>1993381.6600000001</v>
      </c>
      <c r="I7" s="7">
        <f>[1]борск!I7+[1]миндерла!I7</f>
        <v>1993381.6600000001</v>
      </c>
      <c r="J7" s="7">
        <f>[1]борск!J7+[1]миндерла!J7</f>
        <v>1993381.6800000002</v>
      </c>
    </row>
    <row r="8" spans="1:10" x14ac:dyDescent="0.25">
      <c r="A8" s="38"/>
      <c r="B8" s="26">
        <v>212</v>
      </c>
      <c r="C8" s="26">
        <v>212000</v>
      </c>
      <c r="D8" s="8" t="s">
        <v>13</v>
      </c>
      <c r="E8" s="5"/>
      <c r="F8" s="6">
        <f>G8+H8+I8+J8</f>
        <v>0</v>
      </c>
      <c r="G8" s="7">
        <f>G9+G10</f>
        <v>0</v>
      </c>
      <c r="H8" s="7">
        <f>H9+H10</f>
        <v>0</v>
      </c>
      <c r="I8" s="7">
        <f>I9+I10</f>
        <v>0</v>
      </c>
      <c r="J8" s="7">
        <f>J9+J10</f>
        <v>0</v>
      </c>
    </row>
    <row r="9" spans="1:10" ht="127.5" x14ac:dyDescent="0.25">
      <c r="A9" s="38"/>
      <c r="B9" s="27"/>
      <c r="C9" s="27"/>
      <c r="D9" s="9" t="s">
        <v>14</v>
      </c>
      <c r="E9" s="10"/>
      <c r="F9" s="7">
        <f>G9+H9+I9+J9</f>
        <v>0</v>
      </c>
      <c r="G9" s="11">
        <f>[1]борск!G9+[1]миндерла!G9</f>
        <v>0</v>
      </c>
      <c r="H9" s="11">
        <f>[1]борск!H9+[1]миндерла!H9</f>
        <v>0</v>
      </c>
      <c r="I9" s="11">
        <f>[1]борск!I9+[1]миндерла!I9</f>
        <v>0</v>
      </c>
      <c r="J9" s="11">
        <f>[1]борск!J9+[1]миндерла!J9</f>
        <v>0</v>
      </c>
    </row>
    <row r="10" spans="1:10" ht="89.25" x14ac:dyDescent="0.25">
      <c r="A10" s="38"/>
      <c r="B10" s="27"/>
      <c r="C10" s="27"/>
      <c r="D10" s="9" t="s">
        <v>15</v>
      </c>
      <c r="E10" s="10"/>
      <c r="F10" s="7">
        <f>G10+H10+I10+J10</f>
        <v>0</v>
      </c>
      <c r="G10" s="11">
        <f>[1]борск!G10+[1]миндерла!G10</f>
        <v>0</v>
      </c>
      <c r="H10" s="11">
        <f>[1]борск!H10+[1]миндерла!H10</f>
        <v>0</v>
      </c>
      <c r="I10" s="11">
        <f>[1]борск!I10+[1]миндерла!I10</f>
        <v>0</v>
      </c>
      <c r="J10" s="11">
        <f>[1]борск!J10+[1]миндерла!J10</f>
        <v>0</v>
      </c>
    </row>
    <row r="11" spans="1:10" ht="25.5" x14ac:dyDescent="0.25">
      <c r="A11" s="39"/>
      <c r="B11" s="12">
        <v>213</v>
      </c>
      <c r="C11" s="12">
        <v>213000</v>
      </c>
      <c r="D11" s="8" t="s">
        <v>16</v>
      </c>
      <c r="E11" s="5"/>
      <c r="F11" s="7">
        <f>G11+H11+I11+J11</f>
        <v>2408008.39</v>
      </c>
      <c r="G11" s="7">
        <f>[1]борск!G11+[1]миндерла!G11</f>
        <v>602001</v>
      </c>
      <c r="H11" s="7">
        <f>[1]борск!H11+[1]миндерла!H11</f>
        <v>602001</v>
      </c>
      <c r="I11" s="7">
        <f>[1]борск!I11+[1]миндерла!I11</f>
        <v>602001</v>
      </c>
      <c r="J11" s="7">
        <f>[1]борск!J11+[1]миндерла!J11</f>
        <v>602005.39</v>
      </c>
    </row>
    <row r="12" spans="1:10" x14ac:dyDescent="0.25">
      <c r="A12" s="30">
        <v>220</v>
      </c>
      <c r="B12" s="42" t="s">
        <v>17</v>
      </c>
      <c r="C12" s="43"/>
      <c r="D12" s="43"/>
      <c r="E12" s="44"/>
      <c r="F12" s="44"/>
      <c r="G12" s="44"/>
      <c r="H12" s="44"/>
      <c r="I12" s="44"/>
      <c r="J12" s="45"/>
    </row>
    <row r="13" spans="1:10" x14ac:dyDescent="0.25">
      <c r="A13" s="30"/>
      <c r="B13" s="30">
        <v>221</v>
      </c>
      <c r="C13" s="26">
        <v>221000</v>
      </c>
      <c r="D13" s="13" t="s">
        <v>18</v>
      </c>
      <c r="E13" s="14"/>
      <c r="F13" s="6">
        <f>F14+F15</f>
        <v>19440.2</v>
      </c>
      <c r="G13" s="6">
        <f>G14+G15</f>
        <v>4860</v>
      </c>
      <c r="H13" s="6">
        <f>H14+H15</f>
        <v>4860</v>
      </c>
      <c r="I13" s="6">
        <f>I14+I15</f>
        <v>4860</v>
      </c>
      <c r="J13" s="6">
        <f>J14+J15</f>
        <v>4860.2</v>
      </c>
    </row>
    <row r="14" spans="1:10" ht="76.5" x14ac:dyDescent="0.25">
      <c r="A14" s="30"/>
      <c r="B14" s="30"/>
      <c r="C14" s="27"/>
      <c r="D14" s="9" t="s">
        <v>19</v>
      </c>
      <c r="E14" s="10" t="s">
        <v>20</v>
      </c>
      <c r="F14" s="7">
        <f>G14+H14+I14+J14</f>
        <v>19440.2</v>
      </c>
      <c r="G14" s="11">
        <f>[1]борск!G14+[1]миндерла!G14</f>
        <v>4860</v>
      </c>
      <c r="H14" s="11">
        <f>[1]борск!H14+[1]миндерла!H14</f>
        <v>4860</v>
      </c>
      <c r="I14" s="11">
        <f>[1]борск!I14+[1]миндерла!I14</f>
        <v>4860</v>
      </c>
      <c r="J14" s="11">
        <f>[1]борск!J14+[1]миндерла!J14</f>
        <v>4860.2</v>
      </c>
    </row>
    <row r="15" spans="1:10" ht="114.75" x14ac:dyDescent="0.25">
      <c r="A15" s="30"/>
      <c r="B15" s="12"/>
      <c r="C15" s="28"/>
      <c r="D15" s="9" t="s">
        <v>21</v>
      </c>
      <c r="E15" s="10"/>
      <c r="F15" s="7"/>
      <c r="G15" s="11">
        <f>[1]борск!G15+[1]миндерла!G15</f>
        <v>0</v>
      </c>
      <c r="H15" s="11">
        <f>[1]борск!H15+[1]миндерла!H15</f>
        <v>0</v>
      </c>
      <c r="I15" s="11">
        <f>[1]борск!I15+[1]миндерла!I15</f>
        <v>0</v>
      </c>
      <c r="J15" s="11">
        <f>[1]борск!J15+[1]миндерла!J15</f>
        <v>0</v>
      </c>
    </row>
    <row r="16" spans="1:10" ht="25.5" x14ac:dyDescent="0.25">
      <c r="A16" s="30"/>
      <c r="B16" s="30">
        <v>222</v>
      </c>
      <c r="C16" s="30">
        <v>222000</v>
      </c>
      <c r="D16" s="13" t="s">
        <v>22</v>
      </c>
      <c r="E16" s="14"/>
      <c r="F16" s="6">
        <f>F17</f>
        <v>0</v>
      </c>
      <c r="G16" s="6">
        <f>G17</f>
        <v>0</v>
      </c>
      <c r="H16" s="6">
        <f>H17</f>
        <v>0</v>
      </c>
      <c r="I16" s="6">
        <f>I17</f>
        <v>0</v>
      </c>
      <c r="J16" s="6">
        <f>J17</f>
        <v>0</v>
      </c>
    </row>
    <row r="17" spans="1:10" ht="127.5" x14ac:dyDescent="0.25">
      <c r="A17" s="30"/>
      <c r="B17" s="30"/>
      <c r="C17" s="30"/>
      <c r="D17" s="9" t="s">
        <v>23</v>
      </c>
      <c r="E17" s="10"/>
      <c r="F17" s="7">
        <f t="shared" ref="F17:F35" si="0">G17+H17+I17+J17</f>
        <v>0</v>
      </c>
      <c r="G17" s="11">
        <f>[1]борск!G17+[1]миндерла!G17</f>
        <v>0</v>
      </c>
      <c r="H17" s="11">
        <f>[1]борск!H17+[1]миндерла!H17</f>
        <v>0</v>
      </c>
      <c r="I17" s="11">
        <f>[1]борск!I17+[1]миндерла!I17</f>
        <v>0</v>
      </c>
      <c r="J17" s="11">
        <f>[1]борск!J17+[1]миндерла!J17</f>
        <v>0</v>
      </c>
    </row>
    <row r="18" spans="1:10" ht="38.25" x14ac:dyDescent="0.25">
      <c r="A18" s="30"/>
      <c r="B18" s="30">
        <v>225</v>
      </c>
      <c r="C18" s="15"/>
      <c r="D18" s="13" t="s">
        <v>24</v>
      </c>
      <c r="E18" s="14"/>
      <c r="F18" s="6">
        <f>F19+F20+F21+F22+F23+F24+F25</f>
        <v>0</v>
      </c>
      <c r="G18" s="6">
        <f>G19+G20+G21+G22+G23+G24+G25</f>
        <v>0</v>
      </c>
      <c r="H18" s="6">
        <f>H19+H20+H21+H22+H23+H24+H25</f>
        <v>0</v>
      </c>
      <c r="I18" s="6">
        <f>I19+I20+I21+I22+I23+I24+I25</f>
        <v>0</v>
      </c>
      <c r="J18" s="6">
        <f>J19+J20+J21+J22+J23+J24+J25</f>
        <v>0</v>
      </c>
    </row>
    <row r="19" spans="1:10" ht="229.5" x14ac:dyDescent="0.25">
      <c r="A19" s="30"/>
      <c r="B19" s="30"/>
      <c r="C19" s="30">
        <v>225003</v>
      </c>
      <c r="D19" s="9" t="s">
        <v>25</v>
      </c>
      <c r="E19" s="10"/>
      <c r="F19" s="7">
        <f t="shared" si="0"/>
        <v>0</v>
      </c>
      <c r="G19" s="11">
        <f>[1]борск!G19+[1]миндерла!G19</f>
        <v>0</v>
      </c>
      <c r="H19" s="11">
        <f>[1]борск!H19+[1]миндерла!H19</f>
        <v>0</v>
      </c>
      <c r="I19" s="11">
        <f>[1]борск!I19+[1]миндерла!I19</f>
        <v>0</v>
      </c>
      <c r="J19" s="11">
        <f>[1]борск!J19+[1]миндерла!J19</f>
        <v>0</v>
      </c>
    </row>
    <row r="20" spans="1:10" ht="76.5" x14ac:dyDescent="0.25">
      <c r="A20" s="30"/>
      <c r="B20" s="30"/>
      <c r="C20" s="35"/>
      <c r="D20" s="9" t="s">
        <v>26</v>
      </c>
      <c r="E20" s="10"/>
      <c r="F20" s="7">
        <f t="shared" si="0"/>
        <v>0</v>
      </c>
      <c r="G20" s="11">
        <f>[1]борск!G20+[1]миндерла!G20</f>
        <v>0</v>
      </c>
      <c r="H20" s="11">
        <f>[1]борск!H20+[1]миндерла!H20</f>
        <v>0</v>
      </c>
      <c r="I20" s="11">
        <f>[1]борск!I20+[1]миндерла!I20</f>
        <v>0</v>
      </c>
      <c r="J20" s="11">
        <f>[1]борск!J20+[1]миндерла!J20</f>
        <v>0</v>
      </c>
    </row>
    <row r="21" spans="1:10" ht="76.5" x14ac:dyDescent="0.25">
      <c r="A21" s="30"/>
      <c r="B21" s="30"/>
      <c r="C21" s="35"/>
      <c r="D21" s="9" t="s">
        <v>27</v>
      </c>
      <c r="E21" s="10"/>
      <c r="F21" s="7">
        <f t="shared" si="0"/>
        <v>0</v>
      </c>
      <c r="G21" s="11">
        <f>[1]борск!G21+[1]миндерла!G21</f>
        <v>0</v>
      </c>
      <c r="H21" s="11">
        <f>[1]борск!H21+[1]миндерла!H21</f>
        <v>0</v>
      </c>
      <c r="I21" s="11">
        <f>[1]борск!I21+[1]миндерла!I21</f>
        <v>0</v>
      </c>
      <c r="J21" s="11">
        <f>[1]борск!J21+[1]миндерла!J21</f>
        <v>0</v>
      </c>
    </row>
    <row r="22" spans="1:10" ht="153" x14ac:dyDescent="0.25">
      <c r="A22" s="30"/>
      <c r="B22" s="30"/>
      <c r="C22" s="35"/>
      <c r="D22" s="9" t="s">
        <v>28</v>
      </c>
      <c r="E22" s="10"/>
      <c r="F22" s="7">
        <f t="shared" si="0"/>
        <v>0</v>
      </c>
      <c r="G22" s="11">
        <f>[1]борск!G22+[1]миндерла!G22</f>
        <v>0</v>
      </c>
      <c r="H22" s="11">
        <f>[1]борск!H22+[1]миндерла!H22</f>
        <v>0</v>
      </c>
      <c r="I22" s="11">
        <f>[1]борск!I22+[1]миндерла!I22</f>
        <v>0</v>
      </c>
      <c r="J22" s="11">
        <f>[1]борск!J22+[1]миндерла!J22</f>
        <v>0</v>
      </c>
    </row>
    <row r="23" spans="1:10" ht="89.25" x14ac:dyDescent="0.25">
      <c r="A23" s="30"/>
      <c r="B23" s="30"/>
      <c r="C23" s="35"/>
      <c r="D23" s="9" t="s">
        <v>29</v>
      </c>
      <c r="E23" s="10"/>
      <c r="F23" s="7">
        <f t="shared" si="0"/>
        <v>0</v>
      </c>
      <c r="G23" s="11">
        <f>[1]борск!G23+[1]миндерла!G23</f>
        <v>0</v>
      </c>
      <c r="H23" s="11">
        <f>[1]борск!H23+[1]миндерла!H23</f>
        <v>0</v>
      </c>
      <c r="I23" s="11">
        <f>[1]борск!I23+[1]миндерла!I23</f>
        <v>0</v>
      </c>
      <c r="J23" s="11">
        <f>[1]борск!J23+[1]миндерла!J23</f>
        <v>0</v>
      </c>
    </row>
    <row r="24" spans="1:10" ht="127.5" x14ac:dyDescent="0.25">
      <c r="A24" s="30"/>
      <c r="B24" s="30"/>
      <c r="C24" s="35"/>
      <c r="D24" s="9" t="s">
        <v>30</v>
      </c>
      <c r="E24" s="10"/>
      <c r="F24" s="7">
        <f t="shared" si="0"/>
        <v>0</v>
      </c>
      <c r="G24" s="11">
        <f>[1]борск!G24+[1]миндерла!G24</f>
        <v>0</v>
      </c>
      <c r="H24" s="11">
        <f>[1]борск!H24+[1]миндерла!H24</f>
        <v>0</v>
      </c>
      <c r="I24" s="11">
        <f>[1]борск!I24+[1]миндерла!I24</f>
        <v>0</v>
      </c>
      <c r="J24" s="11">
        <f>[1]борск!J24+[1]миндерла!J24</f>
        <v>0</v>
      </c>
    </row>
    <row r="25" spans="1:10" ht="89.25" x14ac:dyDescent="0.25">
      <c r="A25" s="30"/>
      <c r="B25" s="30"/>
      <c r="C25" s="35"/>
      <c r="D25" s="9" t="s">
        <v>31</v>
      </c>
      <c r="E25" s="10"/>
      <c r="F25" s="7">
        <f t="shared" si="0"/>
        <v>0</v>
      </c>
      <c r="G25" s="11">
        <f>[1]борск!G25+[1]миндерла!G25</f>
        <v>0</v>
      </c>
      <c r="H25" s="11">
        <f>[1]борск!H25+[1]миндерла!H25</f>
        <v>0</v>
      </c>
      <c r="I25" s="11">
        <f>[1]борск!I25+[1]миндерла!I25</f>
        <v>0</v>
      </c>
      <c r="J25" s="11">
        <f>[1]борск!J25+[1]миндерла!J25</f>
        <v>0</v>
      </c>
    </row>
    <row r="26" spans="1:10" ht="25.5" x14ac:dyDescent="0.25">
      <c r="A26" s="30"/>
      <c r="B26" s="30">
        <v>226</v>
      </c>
      <c r="C26" s="30">
        <v>226000</v>
      </c>
      <c r="D26" s="13" t="s">
        <v>32</v>
      </c>
      <c r="E26" s="14"/>
      <c r="F26" s="6">
        <f>F27+F28+F29+F30+F31+F32</f>
        <v>40000</v>
      </c>
      <c r="G26" s="6">
        <f>G27+G28+G29+G30+G31+G32</f>
        <v>11000</v>
      </c>
      <c r="H26" s="6">
        <f>H27+H28+H29+H30+H31+H32</f>
        <v>12000</v>
      </c>
      <c r="I26" s="6">
        <f>I27+I28+I29+I30+I31+I32</f>
        <v>17000</v>
      </c>
      <c r="J26" s="6">
        <f>J27+J28+J29+J30+J31+J32</f>
        <v>0</v>
      </c>
    </row>
    <row r="27" spans="1:10" ht="204" x14ac:dyDescent="0.25">
      <c r="A27" s="30"/>
      <c r="B27" s="30"/>
      <c r="C27" s="30"/>
      <c r="D27" s="9" t="s">
        <v>33</v>
      </c>
      <c r="E27" s="10"/>
      <c r="F27" s="7">
        <f t="shared" si="0"/>
        <v>0</v>
      </c>
      <c r="G27" s="11">
        <f>[1]борск!G27+[1]миндерла!G27</f>
        <v>0</v>
      </c>
      <c r="H27" s="11">
        <f>[1]борск!H27+[1]миндерла!H27</f>
        <v>0</v>
      </c>
      <c r="I27" s="11">
        <f>[1]борск!I27+[1]миндерла!I27</f>
        <v>0</v>
      </c>
      <c r="J27" s="11">
        <f>[1]борск!J27+[1]миндерла!J27</f>
        <v>0</v>
      </c>
    </row>
    <row r="28" spans="1:10" ht="89.25" x14ac:dyDescent="0.25">
      <c r="A28" s="30"/>
      <c r="B28" s="30"/>
      <c r="C28" s="30"/>
      <c r="D28" s="9" t="s">
        <v>34</v>
      </c>
      <c r="E28" s="10"/>
      <c r="F28" s="7">
        <f t="shared" si="0"/>
        <v>0</v>
      </c>
      <c r="G28" s="11">
        <f>[1]борск!G28+[1]миндерла!G28</f>
        <v>0</v>
      </c>
      <c r="H28" s="11">
        <f>[1]борск!H28+[1]миндерла!H28</f>
        <v>0</v>
      </c>
      <c r="I28" s="11">
        <f>[1]борск!I28+[1]миндерла!I28</f>
        <v>0</v>
      </c>
      <c r="J28" s="11">
        <f>[1]борск!J28+[1]миндерла!J28</f>
        <v>0</v>
      </c>
    </row>
    <row r="29" spans="1:10" ht="51" x14ac:dyDescent="0.25">
      <c r="A29" s="30"/>
      <c r="B29" s="30"/>
      <c r="C29" s="30"/>
      <c r="D29" s="9" t="s">
        <v>35</v>
      </c>
      <c r="E29" s="16" t="s">
        <v>36</v>
      </c>
      <c r="F29" s="7">
        <f t="shared" si="0"/>
        <v>20000</v>
      </c>
      <c r="G29" s="11">
        <f>[1]борск!G29+[1]миндерла!G29</f>
        <v>7000</v>
      </c>
      <c r="H29" s="11">
        <f>[1]борск!H29+[1]миндерла!H29</f>
        <v>0</v>
      </c>
      <c r="I29" s="11">
        <f>[1]борск!I29+[1]миндерла!I29</f>
        <v>13000</v>
      </c>
      <c r="J29" s="11">
        <f>[1]борск!J29+[1]миндерла!J29</f>
        <v>0</v>
      </c>
    </row>
    <row r="30" spans="1:10" ht="114.75" x14ac:dyDescent="0.25">
      <c r="A30" s="30"/>
      <c r="B30" s="30"/>
      <c r="C30" s="30"/>
      <c r="D30" s="9" t="s">
        <v>37</v>
      </c>
      <c r="E30" s="10"/>
      <c r="F30" s="7">
        <f t="shared" si="0"/>
        <v>0</v>
      </c>
      <c r="G30" s="11">
        <f>[1]борск!G30+[1]миндерла!G30</f>
        <v>0</v>
      </c>
      <c r="H30" s="11">
        <f>[1]борск!H30+[1]миндерла!H30</f>
        <v>0</v>
      </c>
      <c r="I30" s="11">
        <f>[1]борск!I30+[1]миндерла!I30</f>
        <v>0</v>
      </c>
      <c r="J30" s="11">
        <f>[1]борск!J30+[1]миндерла!J30</f>
        <v>0</v>
      </c>
    </row>
    <row r="31" spans="1:10" ht="114.75" x14ac:dyDescent="0.25">
      <c r="A31" s="30"/>
      <c r="B31" s="30"/>
      <c r="C31" s="30"/>
      <c r="D31" s="9" t="s">
        <v>38</v>
      </c>
      <c r="E31" s="10"/>
      <c r="F31" s="7">
        <f t="shared" si="0"/>
        <v>20000</v>
      </c>
      <c r="G31" s="11">
        <f>[1]борск!G31+[1]миндерла!G31</f>
        <v>4000</v>
      </c>
      <c r="H31" s="11">
        <f>[1]борск!H31+[1]миндерла!H31</f>
        <v>12000</v>
      </c>
      <c r="I31" s="11">
        <f>[1]борск!I31+[1]миндерла!I31</f>
        <v>4000</v>
      </c>
      <c r="J31" s="11">
        <f>[1]борск!J31+[1]миндерла!J31</f>
        <v>0</v>
      </c>
    </row>
    <row r="32" spans="1:10" ht="102" x14ac:dyDescent="0.25">
      <c r="A32" s="30"/>
      <c r="B32" s="30"/>
      <c r="C32" s="30"/>
      <c r="D32" s="9" t="s">
        <v>39</v>
      </c>
      <c r="E32" s="10"/>
      <c r="F32" s="7">
        <f t="shared" si="0"/>
        <v>0</v>
      </c>
      <c r="G32" s="11">
        <f>[1]борск!G32+[1]миндерла!G32</f>
        <v>0</v>
      </c>
      <c r="H32" s="11">
        <f>[1]борск!H32+[1]миндерла!H32</f>
        <v>0</v>
      </c>
      <c r="I32" s="11">
        <f>[1]борск!I32+[1]миндерла!I32</f>
        <v>0</v>
      </c>
      <c r="J32" s="11">
        <f>[1]борск!J32+[1]миндерла!J32</f>
        <v>0</v>
      </c>
    </row>
    <row r="33" spans="1:10" x14ac:dyDescent="0.25">
      <c r="A33" s="36"/>
      <c r="B33" s="26" t="s">
        <v>40</v>
      </c>
      <c r="C33" s="26">
        <v>290000</v>
      </c>
      <c r="D33" s="13" t="s">
        <v>41</v>
      </c>
      <c r="E33" s="14"/>
      <c r="F33" s="6">
        <f>F34+F35</f>
        <v>0</v>
      </c>
      <c r="G33" s="6">
        <f>G34+G35</f>
        <v>0</v>
      </c>
      <c r="H33" s="6">
        <f>H34+H35</f>
        <v>0</v>
      </c>
      <c r="I33" s="6">
        <f>I34+I35</f>
        <v>0</v>
      </c>
      <c r="J33" s="6">
        <f>J34+J35</f>
        <v>0</v>
      </c>
    </row>
    <row r="34" spans="1:10" ht="38.25" x14ac:dyDescent="0.25">
      <c r="A34" s="36"/>
      <c r="B34" s="37"/>
      <c r="C34" s="37"/>
      <c r="D34" s="9" t="s">
        <v>42</v>
      </c>
      <c r="E34" s="10"/>
      <c r="F34" s="7">
        <f t="shared" si="0"/>
        <v>0</v>
      </c>
      <c r="G34" s="11">
        <f>[1]борск!G34+[1]миндерла!G34</f>
        <v>0</v>
      </c>
      <c r="H34" s="11">
        <f>[1]борск!H34+[1]миндерла!H34</f>
        <v>0</v>
      </c>
      <c r="I34" s="11">
        <f>[1]борск!I34+[1]миндерла!I34</f>
        <v>0</v>
      </c>
      <c r="J34" s="11">
        <f>[1]борск!J34+[1]миндерла!J34</f>
        <v>0</v>
      </c>
    </row>
    <row r="35" spans="1:10" ht="25.5" x14ac:dyDescent="0.25">
      <c r="A35" s="36"/>
      <c r="B35" s="37"/>
      <c r="C35" s="37"/>
      <c r="D35" s="9" t="s">
        <v>43</v>
      </c>
      <c r="E35" s="10"/>
      <c r="F35" s="7">
        <f t="shared" si="0"/>
        <v>0</v>
      </c>
      <c r="G35" s="11">
        <f>[1]борск!G35+[1]миндерла!G35</f>
        <v>0</v>
      </c>
      <c r="H35" s="11">
        <f>[1]борск!H35+[1]миндерла!H35</f>
        <v>0</v>
      </c>
      <c r="I35" s="11">
        <f>[1]борск!I35+[1]миндерла!I35</f>
        <v>0</v>
      </c>
      <c r="J35" s="11">
        <f>[1]борск!J35+[1]миндерла!J35</f>
        <v>0</v>
      </c>
    </row>
    <row r="36" spans="1:10" x14ac:dyDescent="0.25">
      <c r="A36" s="26">
        <v>300</v>
      </c>
      <c r="B36" s="29" t="s">
        <v>44</v>
      </c>
      <c r="C36" s="29"/>
      <c r="D36" s="29"/>
      <c r="E36" s="10"/>
      <c r="F36" s="7"/>
      <c r="G36" s="11">
        <f>[1]борск!G36+[1]миндерла!G36</f>
        <v>0</v>
      </c>
      <c r="H36" s="11">
        <f>[1]борск!H36+[1]миндерла!H36</f>
        <v>0</v>
      </c>
      <c r="I36" s="11">
        <f>[1]борск!I36+[1]миндерла!I36</f>
        <v>0</v>
      </c>
      <c r="J36" s="11">
        <f>[1]борск!J36+[1]миндерла!J36</f>
        <v>0</v>
      </c>
    </row>
    <row r="37" spans="1:10" ht="38.25" x14ac:dyDescent="0.25">
      <c r="A37" s="27"/>
      <c r="B37" s="30">
        <v>310</v>
      </c>
      <c r="C37" s="17"/>
      <c r="D37" s="13" t="s">
        <v>45</v>
      </c>
      <c r="E37" s="14"/>
      <c r="F37" s="6">
        <f>F38+F39+F40+F41+F42+F43+F44</f>
        <v>145760</v>
      </c>
      <c r="G37" s="6">
        <f>G38+G39+G40+G41+G42+G43+G44</f>
        <v>36000</v>
      </c>
      <c r="H37" s="6">
        <f>H38+H39+H40+H41+H42+H43+H44</f>
        <v>109760</v>
      </c>
      <c r="I37" s="6">
        <f>I38+I39+I40+I41+I42+I43+I44</f>
        <v>0</v>
      </c>
      <c r="J37" s="6">
        <f>J38+J39+J40+J41+J42+J43+J44</f>
        <v>0</v>
      </c>
    </row>
    <row r="38" spans="1:10" ht="38.25" x14ac:dyDescent="0.25">
      <c r="A38" s="27"/>
      <c r="B38" s="30"/>
      <c r="C38" s="12">
        <v>310000</v>
      </c>
      <c r="D38" s="9" t="s">
        <v>46</v>
      </c>
      <c r="E38" s="10"/>
      <c r="F38" s="7">
        <f t="shared" ref="F38:F54" si="1">G38+H38+I38+J38</f>
        <v>0</v>
      </c>
      <c r="G38" s="11">
        <f>[1]борск!G38+[1]миндерла!G38</f>
        <v>0</v>
      </c>
      <c r="H38" s="11">
        <f>[1]борск!H38+[1]миндерла!H38</f>
        <v>0</v>
      </c>
      <c r="I38" s="11">
        <f>[1]борск!I38+[1]миндерла!I38</f>
        <v>0</v>
      </c>
      <c r="J38" s="11">
        <f>[1]борск!J38+[1]миндерла!J38</f>
        <v>0</v>
      </c>
    </row>
    <row r="39" spans="1:10" ht="90" x14ac:dyDescent="0.25">
      <c r="A39" s="27"/>
      <c r="B39" s="30"/>
      <c r="C39" s="12">
        <v>310000</v>
      </c>
      <c r="D39" s="9" t="s">
        <v>47</v>
      </c>
      <c r="E39" s="18" t="s">
        <v>48</v>
      </c>
      <c r="F39" s="7">
        <f t="shared" si="1"/>
        <v>109760</v>
      </c>
      <c r="G39" s="11">
        <f>[1]борск!G39+[1]миндерла!G39</f>
        <v>0</v>
      </c>
      <c r="H39" s="11">
        <f>[1]борск!H39+[1]миндерла!H39</f>
        <v>109760</v>
      </c>
      <c r="I39" s="11">
        <f>[1]борск!I39+[1]миндерла!I39</f>
        <v>0</v>
      </c>
      <c r="J39" s="11">
        <f>[1]борск!J39+[1]миндерла!J39</f>
        <v>0</v>
      </c>
    </row>
    <row r="40" spans="1:10" ht="25.5" x14ac:dyDescent="0.25">
      <c r="A40" s="27"/>
      <c r="B40" s="30"/>
      <c r="C40" s="12">
        <v>310000</v>
      </c>
      <c r="D40" s="9" t="s">
        <v>49</v>
      </c>
      <c r="E40" s="10"/>
      <c r="F40" s="7">
        <f t="shared" si="1"/>
        <v>0</v>
      </c>
      <c r="G40" s="11">
        <f>[1]борск!G40+[1]миндерла!G40</f>
        <v>0</v>
      </c>
      <c r="H40" s="11">
        <f>[1]борск!H40+[1]миндерла!H40</f>
        <v>0</v>
      </c>
      <c r="I40" s="11">
        <f>[1]борск!I40+[1]миндерла!I40</f>
        <v>0</v>
      </c>
      <c r="J40" s="11">
        <f>[1]борск!J40+[1]миндерла!J40</f>
        <v>0</v>
      </c>
    </row>
    <row r="41" spans="1:10" ht="140.25" x14ac:dyDescent="0.25">
      <c r="A41" s="27"/>
      <c r="B41" s="30"/>
      <c r="C41" s="12">
        <v>310000</v>
      </c>
      <c r="D41" s="9" t="s">
        <v>50</v>
      </c>
      <c r="E41" s="10"/>
      <c r="F41" s="7">
        <f t="shared" si="1"/>
        <v>36000</v>
      </c>
      <c r="G41" s="11">
        <f>[1]борск!G41+[1]миндерла!G41</f>
        <v>36000</v>
      </c>
      <c r="H41" s="11">
        <f>[1]борск!H41+[1]миндерла!H41</f>
        <v>0</v>
      </c>
      <c r="I41" s="11">
        <f>[1]борск!I41+[1]миндерла!I41</f>
        <v>0</v>
      </c>
      <c r="J41" s="11">
        <f>[1]борск!J41+[1]миндерла!J41</f>
        <v>0</v>
      </c>
    </row>
    <row r="42" spans="1:10" ht="89.25" x14ac:dyDescent="0.25">
      <c r="A42" s="27"/>
      <c r="B42" s="30"/>
      <c r="C42" s="12">
        <v>310000</v>
      </c>
      <c r="D42" s="9" t="s">
        <v>51</v>
      </c>
      <c r="E42" s="10"/>
      <c r="F42" s="7">
        <f t="shared" si="1"/>
        <v>0</v>
      </c>
      <c r="G42" s="11">
        <f>[1]борск!G42+[1]миндерла!G42</f>
        <v>0</v>
      </c>
      <c r="H42" s="11">
        <f>[1]борск!H42+[1]миндерла!H42</f>
        <v>0</v>
      </c>
      <c r="I42" s="11">
        <f>[1]борск!I42+[1]миндерла!I42</f>
        <v>0</v>
      </c>
      <c r="J42" s="11">
        <f>[1]борск!J42+[1]миндерла!J42</f>
        <v>0</v>
      </c>
    </row>
    <row r="43" spans="1:10" ht="76.5" x14ac:dyDescent="0.25">
      <c r="A43" s="27"/>
      <c r="B43" s="30"/>
      <c r="C43" s="12">
        <v>310000</v>
      </c>
      <c r="D43" s="9" t="s">
        <v>52</v>
      </c>
      <c r="E43" s="10"/>
      <c r="F43" s="7">
        <f t="shared" si="1"/>
        <v>0</v>
      </c>
      <c r="G43" s="11">
        <f>[1]борск!G43+[1]миндерла!G43</f>
        <v>0</v>
      </c>
      <c r="H43" s="11">
        <f>[1]борск!H43+[1]миндерла!H43</f>
        <v>0</v>
      </c>
      <c r="I43" s="11">
        <f>[1]борск!I43+[1]миндерла!I43</f>
        <v>0</v>
      </c>
      <c r="J43" s="11">
        <f>[1]борск!J43+[1]миндерла!J43</f>
        <v>0</v>
      </c>
    </row>
    <row r="44" spans="1:10" ht="38.25" x14ac:dyDescent="0.25">
      <c r="A44" s="27"/>
      <c r="B44" s="30"/>
      <c r="C44" s="12">
        <v>310000</v>
      </c>
      <c r="D44" s="9" t="s">
        <v>53</v>
      </c>
      <c r="E44" s="10"/>
      <c r="F44" s="7">
        <f t="shared" si="1"/>
        <v>0</v>
      </c>
      <c r="G44" s="11">
        <f>[1]борск!G44+[1]миндерла!G44</f>
        <v>0</v>
      </c>
      <c r="H44" s="11">
        <f>[1]борск!H44+[1]миндерла!H44</f>
        <v>0</v>
      </c>
      <c r="I44" s="11">
        <f>[1]борск!I44+[1]миндерла!I44</f>
        <v>0</v>
      </c>
      <c r="J44" s="11">
        <f>[1]борск!J44+[1]миндерла!J44</f>
        <v>0</v>
      </c>
    </row>
    <row r="45" spans="1:10" ht="51" x14ac:dyDescent="0.25">
      <c r="A45" s="27"/>
      <c r="B45" s="26">
        <v>340</v>
      </c>
      <c r="C45" s="19"/>
      <c r="D45" s="8" t="s">
        <v>54</v>
      </c>
      <c r="E45" s="5"/>
      <c r="F45" s="7">
        <f>F46+F55</f>
        <v>31317.4</v>
      </c>
      <c r="G45" s="7">
        <f>G46+G55</f>
        <v>31317.4</v>
      </c>
      <c r="H45" s="7">
        <f>H46+H55</f>
        <v>0</v>
      </c>
      <c r="I45" s="7">
        <f>I46+I55</f>
        <v>0</v>
      </c>
      <c r="J45" s="7">
        <f>J46+J55</f>
        <v>0</v>
      </c>
    </row>
    <row r="46" spans="1:10" ht="114.75" x14ac:dyDescent="0.25">
      <c r="A46" s="27"/>
      <c r="B46" s="27"/>
      <c r="C46" s="12">
        <v>340004</v>
      </c>
      <c r="D46" s="20" t="s">
        <v>55</v>
      </c>
      <c r="E46" s="10"/>
      <c r="F46" s="7">
        <f t="shared" si="1"/>
        <v>0</v>
      </c>
      <c r="G46" s="11">
        <f>[1]борск!G46+[1]миндерла!G46</f>
        <v>0</v>
      </c>
      <c r="H46" s="11">
        <f>[1]борск!H46+[1]миндерла!H46</f>
        <v>0</v>
      </c>
      <c r="I46" s="11">
        <f>[1]борск!I46+[1]миндерла!I46</f>
        <v>0</v>
      </c>
      <c r="J46" s="11">
        <f>[1]борск!J46+[1]миндерла!J46</f>
        <v>0</v>
      </c>
    </row>
    <row r="47" spans="1:10" ht="102" x14ac:dyDescent="0.25">
      <c r="A47" s="27"/>
      <c r="B47" s="27"/>
      <c r="C47" s="26">
        <v>340006</v>
      </c>
      <c r="D47" s="20" t="s">
        <v>56</v>
      </c>
      <c r="E47" s="10" t="s">
        <v>57</v>
      </c>
      <c r="F47" s="7">
        <f t="shared" si="1"/>
        <v>0</v>
      </c>
      <c r="G47" s="11">
        <f>[1]борск!G47+[1]миндерла!G47</f>
        <v>0</v>
      </c>
      <c r="H47" s="11">
        <f>[1]борск!H47+[1]миндерла!H47</f>
        <v>0</v>
      </c>
      <c r="I47" s="11">
        <f>[1]борск!I47+[1]миндерла!I47</f>
        <v>0</v>
      </c>
      <c r="J47" s="11">
        <f>[1]борск!J47+[1]миндерла!J47</f>
        <v>0</v>
      </c>
    </row>
    <row r="48" spans="1:10" ht="38.25" x14ac:dyDescent="0.25">
      <c r="A48" s="27"/>
      <c r="B48" s="27"/>
      <c r="C48" s="27"/>
      <c r="D48" s="20" t="s">
        <v>58</v>
      </c>
      <c r="E48" s="10"/>
      <c r="F48" s="7">
        <f t="shared" si="1"/>
        <v>0</v>
      </c>
      <c r="G48" s="11">
        <f>[1]борск!G48+[1]миндерла!G48</f>
        <v>0</v>
      </c>
      <c r="H48" s="11">
        <f>[1]борск!H48+[1]миндерла!H48</f>
        <v>0</v>
      </c>
      <c r="I48" s="11">
        <f>[1]борск!I48+[1]миндерла!I48</f>
        <v>0</v>
      </c>
      <c r="J48" s="11">
        <f>[1]борск!J48+[1]миндерла!J48</f>
        <v>0</v>
      </c>
    </row>
    <row r="49" spans="1:10" ht="25.5" x14ac:dyDescent="0.25">
      <c r="A49" s="27"/>
      <c r="B49" s="27"/>
      <c r="C49" s="27"/>
      <c r="D49" s="20" t="s">
        <v>59</v>
      </c>
      <c r="E49" s="10"/>
      <c r="F49" s="7">
        <f t="shared" si="1"/>
        <v>31317.4</v>
      </c>
      <c r="G49" s="11">
        <f>[1]борск!G49+[1]миндерла!G49</f>
        <v>31317.4</v>
      </c>
      <c r="H49" s="11">
        <f>[1]борск!H49+[1]миндерла!H49</f>
        <v>0</v>
      </c>
      <c r="I49" s="11">
        <f>[1]борск!I49+[1]миндерла!I49</f>
        <v>0</v>
      </c>
      <c r="J49" s="11">
        <f>[1]борск!J49+[1]миндерла!J49</f>
        <v>0</v>
      </c>
    </row>
    <row r="50" spans="1:10" ht="102" x14ac:dyDescent="0.25">
      <c r="A50" s="27"/>
      <c r="B50" s="27"/>
      <c r="C50" s="27"/>
      <c r="D50" s="20" t="s">
        <v>60</v>
      </c>
      <c r="E50" s="10"/>
      <c r="F50" s="7">
        <f t="shared" si="1"/>
        <v>0</v>
      </c>
      <c r="G50" s="11">
        <f>[1]борск!G50+[1]миндерла!G50</f>
        <v>0</v>
      </c>
      <c r="H50" s="11">
        <f>[1]борск!H50+[1]миндерла!H50</f>
        <v>0</v>
      </c>
      <c r="I50" s="11">
        <f>[1]борск!I50+[1]миндерла!I50</f>
        <v>0</v>
      </c>
      <c r="J50" s="11">
        <f>[1]борск!J50+[1]миндерла!J50</f>
        <v>0</v>
      </c>
    </row>
    <row r="51" spans="1:10" ht="76.5" x14ac:dyDescent="0.25">
      <c r="A51" s="27"/>
      <c r="B51" s="27"/>
      <c r="C51" s="27"/>
      <c r="D51" s="21" t="s">
        <v>61</v>
      </c>
      <c r="E51" s="10"/>
      <c r="F51" s="7">
        <f t="shared" si="1"/>
        <v>0</v>
      </c>
      <c r="G51" s="11">
        <f>[1]борск!G51+[1]миндерла!G51</f>
        <v>0</v>
      </c>
      <c r="H51" s="11">
        <f>[1]борск!H51+[1]миндерла!H51</f>
        <v>0</v>
      </c>
      <c r="I51" s="11">
        <f>[1]борск!I51+[1]миндерла!I51</f>
        <v>0</v>
      </c>
      <c r="J51" s="11">
        <f>[1]борск!J51+[1]миндерла!J51</f>
        <v>0</v>
      </c>
    </row>
    <row r="52" spans="1:10" ht="63.75" x14ac:dyDescent="0.25">
      <c r="A52" s="27"/>
      <c r="B52" s="27"/>
      <c r="C52" s="27"/>
      <c r="D52" s="20" t="s">
        <v>62</v>
      </c>
      <c r="E52" s="10"/>
      <c r="F52" s="7">
        <f t="shared" si="1"/>
        <v>0</v>
      </c>
      <c r="G52" s="11">
        <f>[1]борск!G52+[1]миндерла!G52</f>
        <v>0</v>
      </c>
      <c r="H52" s="11">
        <f>[1]борск!H52+[1]миндерла!H52</f>
        <v>0</v>
      </c>
      <c r="I52" s="11">
        <f>[1]борск!I52+[1]миндерла!I52</f>
        <v>0</v>
      </c>
      <c r="J52" s="11">
        <f>[1]борск!J52+[1]миндерла!J52</f>
        <v>0</v>
      </c>
    </row>
    <row r="53" spans="1:10" ht="127.5" x14ac:dyDescent="0.25">
      <c r="A53" s="27"/>
      <c r="B53" s="27"/>
      <c r="C53" s="27"/>
      <c r="D53" s="20" t="s">
        <v>63</v>
      </c>
      <c r="E53" s="10"/>
      <c r="F53" s="7">
        <f t="shared" si="1"/>
        <v>0</v>
      </c>
      <c r="G53" s="11">
        <f>[1]борск!G53+[1]миндерла!G53</f>
        <v>0</v>
      </c>
      <c r="H53" s="11">
        <f>[1]борск!H53+[1]миндерла!H53</f>
        <v>0</v>
      </c>
      <c r="I53" s="11">
        <f>[1]борск!I53+[1]миндерла!I53</f>
        <v>0</v>
      </c>
      <c r="J53" s="11">
        <f>[1]борск!J53+[1]миндерла!J53</f>
        <v>0</v>
      </c>
    </row>
    <row r="54" spans="1:10" ht="25.5" x14ac:dyDescent="0.25">
      <c r="A54" s="27"/>
      <c r="B54" s="27"/>
      <c r="C54" s="27"/>
      <c r="D54" s="20" t="s">
        <v>64</v>
      </c>
      <c r="E54" s="10"/>
      <c r="F54" s="7">
        <f t="shared" si="1"/>
        <v>0</v>
      </c>
      <c r="G54" s="11">
        <f>[1]борск!G54+[1]миндерла!G54</f>
        <v>0</v>
      </c>
      <c r="H54" s="11">
        <f>[1]борск!H54+[1]миндерла!H54</f>
        <v>0</v>
      </c>
      <c r="I54" s="11">
        <f>[1]борск!I54+[1]миндерла!I54</f>
        <v>0</v>
      </c>
      <c r="J54" s="11">
        <f>[1]борск!J54+[1]миндерла!J54</f>
        <v>0</v>
      </c>
    </row>
    <row r="55" spans="1:10" x14ac:dyDescent="0.25">
      <c r="A55" s="28"/>
      <c r="B55" s="28"/>
      <c r="C55" s="31"/>
      <c r="D55" s="22" t="s">
        <v>65</v>
      </c>
      <c r="E55" s="23"/>
      <c r="F55" s="7">
        <f>SUM(F47:F54)</f>
        <v>31317.4</v>
      </c>
      <c r="G55" s="24">
        <f>SUM(G47:G54)</f>
        <v>31317.4</v>
      </c>
      <c r="H55" s="24">
        <f>SUM(H47:H54)</f>
        <v>0</v>
      </c>
      <c r="I55" s="24">
        <f>SUM(I47:I54)</f>
        <v>0</v>
      </c>
      <c r="J55" s="24">
        <f>SUM(J47:J54)</f>
        <v>0</v>
      </c>
    </row>
    <row r="56" spans="1:10" x14ac:dyDescent="0.25">
      <c r="A56" s="32" t="s">
        <v>66</v>
      </c>
      <c r="B56" s="33"/>
      <c r="C56" s="33"/>
      <c r="D56" s="33"/>
      <c r="E56" s="34"/>
      <c r="F56" s="7">
        <f>F7+F8+F11+F13+F16+F18+F26+F33+F37+F45</f>
        <v>10618052.65</v>
      </c>
      <c r="G56" s="25">
        <f>G7+G8+G11+G13+G16+G18+G26+G33+G37+G45</f>
        <v>2678560.06</v>
      </c>
      <c r="H56" s="25">
        <f>H7+H8+H11+H13+H16+H18+H26+H33+H37+H45</f>
        <v>2722002.66</v>
      </c>
      <c r="I56" s="25">
        <f>I7+I8+I11+I13+I16+I18+I26+I33+I37+I45</f>
        <v>2617242.66</v>
      </c>
      <c r="J56" s="25">
        <f>J7+J8+J11+J13+J16+J18+J26+J33+J37+J45</f>
        <v>2600247.2700000005</v>
      </c>
    </row>
  </sheetData>
  <mergeCells count="33">
    <mergeCell ref="A1:J2"/>
    <mergeCell ref="G3:I3"/>
    <mergeCell ref="A4:A5"/>
    <mergeCell ref="B4:D5"/>
    <mergeCell ref="E4:E5"/>
    <mergeCell ref="F4:F5"/>
    <mergeCell ref="G4:G5"/>
    <mergeCell ref="H4:H5"/>
    <mergeCell ref="I4:I5"/>
    <mergeCell ref="J4:J5"/>
    <mergeCell ref="A6:A11"/>
    <mergeCell ref="B6:J6"/>
    <mergeCell ref="B8:B10"/>
    <mergeCell ref="C8:C10"/>
    <mergeCell ref="A12:A32"/>
    <mergeCell ref="B12:J12"/>
    <mergeCell ref="B13:B14"/>
    <mergeCell ref="C13:C15"/>
    <mergeCell ref="B16:B17"/>
    <mergeCell ref="C16:C17"/>
    <mergeCell ref="A56:E56"/>
    <mergeCell ref="B18:B25"/>
    <mergeCell ref="C19:C25"/>
    <mergeCell ref="B26:B32"/>
    <mergeCell ref="C26:C32"/>
    <mergeCell ref="A33:A35"/>
    <mergeCell ref="B33:B35"/>
    <mergeCell ref="C33:C35"/>
    <mergeCell ref="A36:A55"/>
    <mergeCell ref="B36:D36"/>
    <mergeCell ref="B37:B44"/>
    <mergeCell ref="B45:B55"/>
    <mergeCell ref="C47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2015-10-27T07:08:42Z</dcterms:modified>
</cp:coreProperties>
</file>