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<sst xmlns="http://schemas.openxmlformats.org/spreadsheetml/2006/main" count="209" uniqueCount="121">
  <si>
    <t xml:space="preserve">Расчет к бюджетной смете на 2015г. </t>
  </si>
  <si>
    <t xml:space="preserve"> " Борский  детский сад " филиал МКОУ Миндерлинская СОШ</t>
  </si>
  <si>
    <t>муниципальный бюджет  КЦСР-0119201</t>
  </si>
  <si>
    <t>Подстатья 211 "Заработная плата"</t>
  </si>
  <si>
    <t>Наименование показателя</t>
  </si>
  <si>
    <t>код строки</t>
  </si>
  <si>
    <t>ед.измерения</t>
  </si>
  <si>
    <t>количество месяцев</t>
  </si>
  <si>
    <t>Сумма в месяц (согласно штатного расписания)</t>
  </si>
  <si>
    <t>примечание</t>
  </si>
  <si>
    <t>сумма</t>
  </si>
  <si>
    <t xml:space="preserve">ФОТ </t>
  </si>
  <si>
    <t>руб</t>
  </si>
  <si>
    <t>Итого по статье 211</t>
  </si>
  <si>
    <t xml:space="preserve">количество сотрудников  </t>
  </si>
  <si>
    <t>размер компенсации</t>
  </si>
  <si>
    <t>количество платежей в год</t>
  </si>
  <si>
    <t>Подстатья 212 "Прочие выплаты"</t>
  </si>
  <si>
    <t>суточные при служебных командировках</t>
  </si>
  <si>
    <t>Прочие</t>
  </si>
  <si>
    <t>Итого по подстатье 212:</t>
  </si>
  <si>
    <t>сумма оплаты труда</t>
  </si>
  <si>
    <t>процент отчислений</t>
  </si>
  <si>
    <t>Примечание</t>
  </si>
  <si>
    <t>Подстатья 213 "Начисления на оплату труда"</t>
  </si>
  <si>
    <t>начисления 30,2%</t>
  </si>
  <si>
    <t>Итого по подстатье 213 «Начисления на оплату труда»»</t>
  </si>
  <si>
    <t>количество</t>
  </si>
  <si>
    <t>стоимость(руб)</t>
  </si>
  <si>
    <t xml:space="preserve">                            </t>
  </si>
  <si>
    <t>Подстатья 221 "Услуги связи"</t>
  </si>
  <si>
    <t>аб.плата</t>
  </si>
  <si>
    <t>месяц</t>
  </si>
  <si>
    <t>переговоры</t>
  </si>
  <si>
    <t>Итого по подстатье  221 "Услуги связи"</t>
  </si>
  <si>
    <t>количество тн</t>
  </si>
  <si>
    <t>Подстатья 222 "Транспортные услуги"</t>
  </si>
  <si>
    <t>оплата проезда по служебным командировкам</t>
  </si>
  <si>
    <t>рубл</t>
  </si>
  <si>
    <t>Подвоз угля</t>
  </si>
  <si>
    <t>тн</t>
  </si>
  <si>
    <t>Итого по подстатье  222 "Транспортные услуги"</t>
  </si>
  <si>
    <t>Подстатья 223 "Коммунальные услуги"</t>
  </si>
  <si>
    <t>Потребление тепловой энергии</t>
  </si>
  <si>
    <t>ГКЛ</t>
  </si>
  <si>
    <t>Водоснабжение</t>
  </si>
  <si>
    <t>Куб. метр</t>
  </si>
  <si>
    <t>Горячее Водоснабжение</t>
  </si>
  <si>
    <t>Водоотведение</t>
  </si>
  <si>
    <t>Канализация</t>
  </si>
  <si>
    <t>Санитарная очистка</t>
  </si>
  <si>
    <t>Итого по подстатье 223:</t>
  </si>
  <si>
    <t>расценка</t>
  </si>
  <si>
    <t>Подстатья 224 "Арендная плата за пользование имуществом"</t>
  </si>
  <si>
    <t>Стоянка автобуса</t>
  </si>
  <si>
    <t>руб.</t>
  </si>
  <si>
    <t>Итого по подстатье 224:</t>
  </si>
  <si>
    <t>средняя стоимость обслуживания</t>
  </si>
  <si>
    <t>Подстатья 225 "Услуги по содержанию имущества"</t>
  </si>
  <si>
    <t>Текущий и капитальный ремонт зданий и сооружении:</t>
  </si>
  <si>
    <t>техническое обслуживание сигнализации</t>
  </si>
  <si>
    <t>оплата услуг охрано-пожарной сигнализации</t>
  </si>
  <si>
    <t>обслуживание терморобота</t>
  </si>
  <si>
    <t>тн.</t>
  </si>
  <si>
    <t>замер сопротивления изоляции</t>
  </si>
  <si>
    <t>обслуживание узла учета тепловой энергии</t>
  </si>
  <si>
    <t>ТБО</t>
  </si>
  <si>
    <t>Дезинфекция,дезинсекция,дератизация:</t>
  </si>
  <si>
    <t>Итого по подстатье 225 Услуги по содержанию имущества" :</t>
  </si>
  <si>
    <t>средняя стоимость на год</t>
  </si>
  <si>
    <t>Подстатья 226 "Прочие услуги"</t>
  </si>
  <si>
    <t>оплата вневедомственной охраны</t>
  </si>
  <si>
    <t>мес.</t>
  </si>
  <si>
    <t>Командировочные расходы</t>
  </si>
  <si>
    <t>замеры сопротивления</t>
  </si>
  <si>
    <t>подписка</t>
  </si>
  <si>
    <t>чел</t>
  </si>
  <si>
    <t>Оплата за мед.осмотр работников:</t>
  </si>
  <si>
    <t>санитарное обучение</t>
  </si>
  <si>
    <t>проверка качества огнезащитной обработки</t>
  </si>
  <si>
    <t>обучение по технике безопасности</t>
  </si>
  <si>
    <t>договора с физическими лицами</t>
  </si>
  <si>
    <t>прочие</t>
  </si>
  <si>
    <t>Итого по подстатье 226:</t>
  </si>
  <si>
    <t>Подстатья 290 "Прочие расходы"</t>
  </si>
  <si>
    <t>Налог за загрязнение окружающей среды</t>
  </si>
  <si>
    <t>Госпошлины</t>
  </si>
  <si>
    <t xml:space="preserve">мероприятия согласно плана </t>
  </si>
  <si>
    <t>бланк лицензии</t>
  </si>
  <si>
    <t>средняя стоимость</t>
  </si>
  <si>
    <t>Подстатья 310 "Увеличение стоимости основных средств"</t>
  </si>
  <si>
    <t>Приобретение автомобилей</t>
  </si>
  <si>
    <t>Вычислительной техники</t>
  </si>
  <si>
    <t>копировально-множительная техника</t>
  </si>
  <si>
    <t xml:space="preserve">Физкультурное оборудование </t>
  </si>
  <si>
    <t xml:space="preserve">мебель для учебных целей </t>
  </si>
  <si>
    <t>музыкальные инструменты</t>
  </si>
  <si>
    <t>противопожарное оборудование</t>
  </si>
  <si>
    <t>средства связи и коммуникаций</t>
  </si>
  <si>
    <t>Увеличение стоимости основных средств в части административно- хозяйственного назначения</t>
  </si>
  <si>
    <t>Итого по подстатье 310:</t>
  </si>
  <si>
    <t>Подстатья 340 "Увеличение стоимости материальных запасов"</t>
  </si>
  <si>
    <t>ГСМ</t>
  </si>
  <si>
    <t>Питание</t>
  </si>
  <si>
    <t>д\дн</t>
  </si>
  <si>
    <t>медикаменты</t>
  </si>
  <si>
    <t>витамины</t>
  </si>
  <si>
    <t>канц.расходы</t>
  </si>
  <si>
    <t>бумага 10п*200=2000; ручки 60шт*7руб=420руб;файл 43шт*1 руб=124,разное 1106</t>
  </si>
  <si>
    <t>Уголь</t>
  </si>
  <si>
    <t>дез средства</t>
  </si>
  <si>
    <t>шт</t>
  </si>
  <si>
    <t>диабак,Суперника</t>
  </si>
  <si>
    <t>хоз расходы</t>
  </si>
  <si>
    <t>Итого по подстатье 340:</t>
  </si>
  <si>
    <t>ВСЕГО по смете:</t>
  </si>
  <si>
    <t>итого</t>
  </si>
  <si>
    <t>Руководитель</t>
  </si>
  <si>
    <t>З.А.Татаринцева</t>
  </si>
  <si>
    <t>Гл.специалист</t>
  </si>
  <si>
    <t>А.И.Котельникова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</si>
</sst>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indexed="53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2" fontId="5" fillId="34" borderId="10" xfId="0" applyNumberFormat="1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center" vertical="justify" wrapText="1"/>
    </xf>
    <xf numFmtId="0" fontId="5" fillId="35" borderId="11" xfId="0" applyFont="1" applyFill="1" applyBorder="1" applyAlignment="1">
      <alignment horizontal="left" vertical="top" wrapText="1"/>
    </xf>
    <xf numFmtId="2" fontId="2" fillId="35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right" vertical="justify" wrapText="1"/>
    </xf>
    <xf numFmtId="0" fontId="2" fillId="35" borderId="10" xfId="0" applyFont="1" applyFill="1" applyBorder="1" applyAlignment="1">
      <alignment horizontal="right" vertical="justify" wrapText="1"/>
    </xf>
    <xf numFmtId="0" fontId="2" fillId="35" borderId="10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center" vertical="justify" wrapText="1"/>
    </xf>
    <xf numFmtId="0" fontId="5" fillId="35" borderId="13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horizontal="left" vertical="top" wrapText="1"/>
    </xf>
    <xf numFmtId="164" fontId="2" fillId="35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vertical="top" wrapText="1"/>
    </xf>
    <xf numFmtId="0" fontId="8" fillId="34" borderId="14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vertical="top" wrapText="1"/>
    </xf>
    <xf numFmtId="164" fontId="5" fillId="34" borderId="10" xfId="0" applyNumberFormat="1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 vertical="justify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0" fontId="5" fillId="34" borderId="16" xfId="0" applyFont="1" applyFill="1" applyBorder="1" applyAlignment="1">
      <alignment horizontal="center" vertical="justify" wrapText="1"/>
    </xf>
    <xf numFmtId="0" fontId="5" fillId="34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5" fillId="34" borderId="18" xfId="0" applyFont="1" applyFill="1" applyBorder="1" applyAlignment="1">
      <alignment horizontal="left" vertical="top" wrapText="1"/>
    </xf>
    <xf numFmtId="0" fontId="5" fillId="34" borderId="18" xfId="0" applyFont="1" applyFill="1" applyBorder="1" applyAlignment="1">
      <alignment horizontal="center" wrapText="1"/>
    </xf>
    <xf numFmtId="0" fontId="0" fillId="0" borderId="19" xfId="0" applyBorder="1" applyAlignment="1">
      <alignment wrapText="1"/>
    </xf>
    <xf numFmtId="0" fontId="5" fillId="35" borderId="10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justify" wrapText="1"/>
    </xf>
    <xf numFmtId="0" fontId="5" fillId="34" borderId="11" xfId="0" applyFont="1" applyFill="1" applyBorder="1" applyAlignment="1">
      <alignment horizontal="left" vertical="top" wrapText="1"/>
    </xf>
    <xf numFmtId="0" fontId="5" fillId="34" borderId="18" xfId="0" applyFont="1" applyFill="1" applyBorder="1" applyAlignment="1">
      <alignment horizontal="center" vertical="justify" wrapText="1"/>
    </xf>
    <xf numFmtId="0" fontId="5" fillId="3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 vertical="top"/>
    </xf>
    <xf numFmtId="0" fontId="10" fillId="34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5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right" vertical="justify" wrapText="1"/>
    </xf>
    <xf numFmtId="0" fontId="2" fillId="34" borderId="10" xfId="0" applyFont="1" applyFill="1" applyBorder="1" applyAlignment="1">
      <alignment horizontal="right" wrapText="1"/>
    </xf>
    <xf numFmtId="164" fontId="2" fillId="34" borderId="10" xfId="0" applyNumberFormat="1" applyFont="1" applyFill="1" applyBorder="1" applyAlignment="1">
      <alignment horizontal="center" wrapText="1"/>
    </xf>
    <xf numFmtId="0" fontId="12" fillId="34" borderId="0" xfId="0" applyFont="1" applyFill="1" applyAlignment="1">
      <alignment/>
    </xf>
    <xf numFmtId="0" fontId="2" fillId="35" borderId="11" xfId="0" applyFont="1" applyFill="1" applyBorder="1" applyAlignment="1">
      <alignment horizontal="right" vertical="justify" wrapText="1"/>
    </xf>
    <xf numFmtId="0" fontId="2" fillId="35" borderId="20" xfId="0" applyFont="1" applyFill="1" applyBorder="1" applyAlignment="1">
      <alignment horizontal="right" vertical="justify" wrapText="1"/>
    </xf>
    <xf numFmtId="0" fontId="2" fillId="34" borderId="11" xfId="0" applyFont="1" applyFill="1" applyBorder="1" applyAlignment="1">
      <alignment horizontal="left" wrapText="1"/>
    </xf>
    <xf numFmtId="0" fontId="2" fillId="34" borderId="21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right" vertical="justify" wrapText="1"/>
    </xf>
    <xf numFmtId="0" fontId="2" fillId="34" borderId="20" xfId="0" applyFont="1" applyFill="1" applyBorder="1" applyAlignment="1">
      <alignment horizontal="right" vertical="justify" wrapText="1"/>
    </xf>
    <xf numFmtId="0" fontId="2" fillId="34" borderId="11" xfId="0" applyFont="1" applyFill="1" applyBorder="1" applyAlignment="1">
      <alignment horizontal="right" wrapText="1"/>
    </xf>
    <xf numFmtId="0" fontId="2" fillId="34" borderId="20" xfId="0" applyFont="1" applyFill="1" applyBorder="1" applyAlignment="1">
      <alignment horizontal="right" wrapText="1"/>
    </xf>
    <xf numFmtId="0" fontId="2" fillId="34" borderId="12" xfId="0" applyFont="1" applyFill="1" applyBorder="1" applyAlignment="1">
      <alignment horizontal="left" wrapText="1"/>
    </xf>
    <xf numFmtId="0" fontId="2" fillId="34" borderId="22" xfId="0" applyFont="1" applyFill="1" applyBorder="1" applyAlignment="1">
      <alignment horizontal="left" wrapText="1"/>
    </xf>
    <xf numFmtId="0" fontId="2" fillId="34" borderId="19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left" wrapText="1"/>
    </xf>
    <xf numFmtId="0" fontId="2" fillId="34" borderId="18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2" fillId="34" borderId="16" xfId="0" applyFont="1" applyFill="1" applyBorder="1" applyAlignment="1">
      <alignment horizontal="left" wrapText="1"/>
    </xf>
    <xf numFmtId="0" fontId="2" fillId="35" borderId="19" xfId="0" applyFont="1" applyFill="1" applyBorder="1" applyAlignment="1">
      <alignment horizontal="right" vertical="justify" wrapText="1"/>
    </xf>
    <xf numFmtId="0" fontId="2" fillId="35" borderId="23" xfId="0" applyFont="1" applyFill="1" applyBorder="1" applyAlignment="1">
      <alignment horizontal="right" vertical="justify" wrapText="1"/>
    </xf>
    <xf numFmtId="0" fontId="2" fillId="34" borderId="24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right" vertical="justify" wrapText="1"/>
    </xf>
    <xf numFmtId="0" fontId="5" fillId="35" borderId="20" xfId="0" applyFont="1" applyFill="1" applyBorder="1" applyAlignment="1">
      <alignment horizontal="right" vertical="justify" wrapText="1"/>
    </xf>
    <xf numFmtId="0" fontId="2" fillId="0" borderId="11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justify" wrapText="1"/>
    </xf>
    <xf numFmtId="0" fontId="5" fillId="0" borderId="15" xfId="0" applyFont="1" applyFill="1" applyBorder="1" applyAlignment="1">
      <alignment horizontal="center" vertical="justify" wrapText="1"/>
    </xf>
    <xf numFmtId="0" fontId="5" fillId="0" borderId="16" xfId="0" applyFont="1" applyFill="1" applyBorder="1" applyAlignment="1">
      <alignment horizontal="center" vertical="justify" wrapText="1"/>
    </xf>
    <xf numFmtId="0" fontId="2" fillId="34" borderId="20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center" wrapText="1"/>
    </xf>
    <xf numFmtId="0" fontId="3" fillId="34" borderId="0" xfId="0" applyFont="1" applyFill="1" applyAlignment="1">
      <alignment horizontal="center" wrapText="1"/>
    </xf>
    <xf numFmtId="0" fontId="4" fillId="34" borderId="24" xfId="0" applyFont="1" applyFill="1" applyBorder="1" applyAlignment="1">
      <alignment horizontal="right" vertical="justify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91">
      <selection activeCell="H101" sqref="H101"/>
    </sheetView>
  </sheetViews>
  <sheetFormatPr defaultColWidth="9.140625" defaultRowHeight="15"/>
  <cols>
    <col min="1" max="1" width="16.7109375" style="0" customWidth="1"/>
    <col min="2" max="2" width="18.7109375" style="0" customWidth="1"/>
    <col min="3" max="3" width="21.8515625" style="0" customWidth="1"/>
    <col min="4" max="4" width="18.421875" style="0" customWidth="1"/>
    <col min="5" max="5" width="16.00390625" style="0" customWidth="1"/>
    <col min="6" max="6" width="22.57421875" style="0" customWidth="1"/>
    <col min="7" max="7" width="15.28125" style="0" customWidth="1"/>
    <col min="8" max="8" width="21.8515625" style="0" customWidth="1"/>
  </cols>
  <sheetData>
    <row r="1" spans="1:8" ht="15.75">
      <c r="A1" s="101" t="s">
        <v>0</v>
      </c>
      <c r="B1" s="101"/>
      <c r="C1" s="101"/>
      <c r="D1" s="101"/>
      <c r="E1" s="101"/>
      <c r="F1" s="101"/>
      <c r="G1" s="101"/>
      <c r="H1" s="101"/>
    </row>
    <row r="2" spans="1:8" ht="15.75">
      <c r="A2" s="102" t="s">
        <v>1</v>
      </c>
      <c r="B2" s="102"/>
      <c r="C2" s="102"/>
      <c r="D2" s="102"/>
      <c r="E2" s="102"/>
      <c r="F2" s="102"/>
      <c r="G2" s="102"/>
      <c r="H2" s="102"/>
    </row>
    <row r="3" spans="1:8" ht="15.75">
      <c r="A3" s="103" t="s">
        <v>2</v>
      </c>
      <c r="B3" s="103"/>
      <c r="C3" s="103"/>
      <c r="D3" s="103"/>
      <c r="E3" s="103"/>
      <c r="F3" s="103"/>
      <c r="G3" s="103"/>
      <c r="H3" s="103"/>
    </row>
    <row r="4" spans="1:8" ht="15.75">
      <c r="A4" s="94" t="s">
        <v>3</v>
      </c>
      <c r="B4" s="95"/>
      <c r="C4" s="95"/>
      <c r="D4" s="95"/>
      <c r="E4" s="95"/>
      <c r="F4" s="95"/>
      <c r="G4" s="95"/>
      <c r="H4" s="96"/>
    </row>
    <row r="5" spans="1:8" ht="47.25">
      <c r="A5" s="104"/>
      <c r="B5" s="1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1" t="s">
        <v>9</v>
      </c>
      <c r="H5" s="1" t="s">
        <v>10</v>
      </c>
    </row>
    <row r="6" spans="1:8" ht="15.75">
      <c r="A6" s="105"/>
      <c r="B6" s="3" t="s">
        <v>11</v>
      </c>
      <c r="C6" s="3">
        <v>211000</v>
      </c>
      <c r="D6" s="3" t="s">
        <v>12</v>
      </c>
      <c r="E6" s="3">
        <v>12</v>
      </c>
      <c r="F6" s="3">
        <v>124988.74</v>
      </c>
      <c r="G6" s="3"/>
      <c r="H6" s="3">
        <f>E6*F6</f>
        <v>1499864.8800000001</v>
      </c>
    </row>
    <row r="7" spans="1:8" ht="15.75">
      <c r="A7" s="105"/>
      <c r="B7" s="4"/>
      <c r="C7" s="3">
        <v>211000</v>
      </c>
      <c r="D7" s="3" t="s">
        <v>12</v>
      </c>
      <c r="E7" s="3"/>
      <c r="F7" s="4"/>
      <c r="G7" s="4"/>
      <c r="H7" s="5"/>
    </row>
    <row r="8" spans="1:8" ht="15.75">
      <c r="A8" s="105"/>
      <c r="B8" s="3"/>
      <c r="C8" s="3">
        <v>211001</v>
      </c>
      <c r="D8" s="3" t="s">
        <v>12</v>
      </c>
      <c r="E8" s="3"/>
      <c r="F8" s="3"/>
      <c r="G8" s="3"/>
      <c r="H8" s="3"/>
    </row>
    <row r="9" spans="1:8" ht="15.75">
      <c r="A9" s="106"/>
      <c r="B9" s="4"/>
      <c r="C9" s="4"/>
      <c r="D9" s="4"/>
      <c r="E9" s="4"/>
      <c r="F9" s="6"/>
      <c r="G9" s="4"/>
      <c r="H9" s="3"/>
    </row>
    <row r="10" spans="1:8" ht="31.5">
      <c r="A10" s="7"/>
      <c r="B10" s="8" t="s">
        <v>13</v>
      </c>
      <c r="C10" s="8"/>
      <c r="D10" s="8"/>
      <c r="E10" s="8"/>
      <c r="F10" s="8"/>
      <c r="G10" s="8"/>
      <c r="H10" s="9">
        <f>H6+H7</f>
        <v>1499864.8800000001</v>
      </c>
    </row>
    <row r="11" spans="1:8" ht="47.25">
      <c r="A11" s="10"/>
      <c r="B11" s="1" t="s">
        <v>4</v>
      </c>
      <c r="C11" s="2" t="s">
        <v>5</v>
      </c>
      <c r="D11" s="2" t="s">
        <v>6</v>
      </c>
      <c r="E11" s="2" t="s">
        <v>14</v>
      </c>
      <c r="F11" s="2" t="s">
        <v>15</v>
      </c>
      <c r="G11" s="1" t="s">
        <v>16</v>
      </c>
      <c r="H11" s="1" t="s">
        <v>10</v>
      </c>
    </row>
    <row r="12" spans="1:8" ht="15.75">
      <c r="A12" s="90" t="s">
        <v>17</v>
      </c>
      <c r="B12" s="91"/>
      <c r="C12" s="91"/>
      <c r="D12" s="91"/>
      <c r="E12" s="91"/>
      <c r="F12" s="91"/>
      <c r="G12" s="91"/>
      <c r="H12" s="91"/>
    </row>
    <row r="13" spans="1:8" ht="47.25">
      <c r="A13" s="7"/>
      <c r="B13" s="11" t="s">
        <v>18</v>
      </c>
      <c r="C13" s="11">
        <v>212000</v>
      </c>
      <c r="D13" s="11" t="s">
        <v>12</v>
      </c>
      <c r="E13" s="11"/>
      <c r="F13" s="11"/>
      <c r="G13" s="11"/>
      <c r="H13" s="12"/>
    </row>
    <row r="14" spans="1:8" ht="15.75">
      <c r="A14" s="7"/>
      <c r="B14" s="11" t="s">
        <v>19</v>
      </c>
      <c r="C14" s="11">
        <v>212000</v>
      </c>
      <c r="D14" s="11" t="s">
        <v>12</v>
      </c>
      <c r="E14" s="11"/>
      <c r="F14" s="11"/>
      <c r="G14" s="11"/>
      <c r="H14" s="12"/>
    </row>
    <row r="15" spans="1:8" ht="15.75">
      <c r="A15" s="92" t="s">
        <v>20</v>
      </c>
      <c r="B15" s="93"/>
      <c r="C15" s="13"/>
      <c r="D15" s="13"/>
      <c r="E15" s="13"/>
      <c r="F15" s="13"/>
      <c r="G15" s="14"/>
      <c r="H15" s="15">
        <f>SUM(H13:H13)</f>
        <v>0</v>
      </c>
    </row>
    <row r="16" spans="1:8" ht="31.5">
      <c r="A16" s="1"/>
      <c r="B16" s="1" t="s">
        <v>4</v>
      </c>
      <c r="C16" s="2" t="s">
        <v>5</v>
      </c>
      <c r="D16" s="2" t="s">
        <v>6</v>
      </c>
      <c r="E16" s="2" t="s">
        <v>21</v>
      </c>
      <c r="F16" s="2" t="s">
        <v>22</v>
      </c>
      <c r="G16" s="1" t="s">
        <v>23</v>
      </c>
      <c r="H16" s="1" t="s">
        <v>10</v>
      </c>
    </row>
    <row r="17" spans="1:8" ht="15.75">
      <c r="A17" s="90" t="s">
        <v>24</v>
      </c>
      <c r="B17" s="91"/>
      <c r="C17" s="91"/>
      <c r="D17" s="91"/>
      <c r="E17" s="91"/>
      <c r="F17" s="91"/>
      <c r="G17" s="91"/>
      <c r="H17" s="91"/>
    </row>
    <row r="18" spans="1:8" ht="31.5">
      <c r="A18" s="16"/>
      <c r="B18" s="3" t="s">
        <v>25</v>
      </c>
      <c r="C18" s="17">
        <v>213</v>
      </c>
      <c r="D18" s="17" t="s">
        <v>12</v>
      </c>
      <c r="E18" s="12">
        <f>H10</f>
        <v>1499864.8800000001</v>
      </c>
      <c r="F18" s="3">
        <v>30.2</v>
      </c>
      <c r="G18" s="12"/>
      <c r="H18" s="12">
        <f>E18*F18%</f>
        <v>452959.19376</v>
      </c>
    </row>
    <row r="19" spans="1:8" ht="63">
      <c r="A19" s="18"/>
      <c r="B19" s="19" t="s">
        <v>26</v>
      </c>
      <c r="C19" s="20"/>
      <c r="D19" s="20"/>
      <c r="E19" s="20"/>
      <c r="F19" s="20">
        <f>SUM(F18:F18)</f>
        <v>30.2</v>
      </c>
      <c r="G19" s="20"/>
      <c r="H19" s="21">
        <f>SUM(H18:H18)</f>
        <v>452959.19376</v>
      </c>
    </row>
    <row r="20" spans="1:8" ht="31.5">
      <c r="A20" s="1"/>
      <c r="B20" s="1" t="s">
        <v>4</v>
      </c>
      <c r="C20" s="2" t="s">
        <v>5</v>
      </c>
      <c r="D20" s="2" t="s">
        <v>6</v>
      </c>
      <c r="E20" s="2" t="s">
        <v>27</v>
      </c>
      <c r="F20" s="2" t="s">
        <v>28</v>
      </c>
      <c r="G20" s="1" t="s">
        <v>29</v>
      </c>
      <c r="H20" s="1" t="s">
        <v>10</v>
      </c>
    </row>
    <row r="21" spans="1:8" ht="15.75">
      <c r="A21" s="94" t="s">
        <v>30</v>
      </c>
      <c r="B21" s="95"/>
      <c r="C21" s="95"/>
      <c r="D21" s="95"/>
      <c r="E21" s="95"/>
      <c r="F21" s="95"/>
      <c r="G21" s="95"/>
      <c r="H21" s="96"/>
    </row>
    <row r="22" spans="1:8" ht="15.75">
      <c r="A22" s="97"/>
      <c r="B22" s="22" t="s">
        <v>31</v>
      </c>
      <c r="C22" s="22">
        <v>221</v>
      </c>
      <c r="D22" s="22" t="s">
        <v>32</v>
      </c>
      <c r="E22" s="22">
        <v>12</v>
      </c>
      <c r="F22" s="22">
        <v>640</v>
      </c>
      <c r="G22" s="11">
        <v>1</v>
      </c>
      <c r="H22" s="23">
        <f>E22*F22</f>
        <v>7680</v>
      </c>
    </row>
    <row r="23" spans="1:8" ht="15.75">
      <c r="A23" s="98"/>
      <c r="B23" s="22" t="s">
        <v>33</v>
      </c>
      <c r="C23" s="22">
        <v>221</v>
      </c>
      <c r="D23" s="22" t="s">
        <v>32</v>
      </c>
      <c r="E23" s="22"/>
      <c r="F23" s="22"/>
      <c r="G23" s="11"/>
      <c r="H23" s="23"/>
    </row>
    <row r="24" spans="1:8" ht="15.75">
      <c r="A24" s="99"/>
      <c r="B24" s="22"/>
      <c r="C24" s="22"/>
      <c r="D24" s="22"/>
      <c r="E24" s="22"/>
      <c r="F24" s="22"/>
      <c r="G24" s="11"/>
      <c r="H24" s="23"/>
    </row>
    <row r="25" spans="1:8" ht="47.25">
      <c r="A25" s="18"/>
      <c r="B25" s="19" t="s">
        <v>34</v>
      </c>
      <c r="C25" s="20"/>
      <c r="D25" s="20"/>
      <c r="E25" s="20"/>
      <c r="F25" s="20"/>
      <c r="G25" s="20"/>
      <c r="H25" s="21">
        <f>SUM(H22:H24)</f>
        <v>7680</v>
      </c>
    </row>
    <row r="26" spans="1:8" ht="31.5">
      <c r="A26" s="1"/>
      <c r="B26" s="1" t="s">
        <v>4</v>
      </c>
      <c r="C26" s="2" t="s">
        <v>5</v>
      </c>
      <c r="D26" s="2" t="s">
        <v>6</v>
      </c>
      <c r="E26" s="2" t="s">
        <v>27</v>
      </c>
      <c r="F26" s="2" t="s">
        <v>28</v>
      </c>
      <c r="G26" s="1" t="s">
        <v>35</v>
      </c>
      <c r="H26" s="1" t="s">
        <v>10</v>
      </c>
    </row>
    <row r="27" spans="1:8" ht="15.75">
      <c r="A27" s="94" t="s">
        <v>36</v>
      </c>
      <c r="B27" s="95"/>
      <c r="C27" s="95"/>
      <c r="D27" s="95"/>
      <c r="E27" s="95"/>
      <c r="F27" s="95"/>
      <c r="G27" s="95"/>
      <c r="H27" s="96"/>
    </row>
    <row r="28" spans="1:8" ht="47.25">
      <c r="A28" s="24"/>
      <c r="B28" s="11" t="s">
        <v>37</v>
      </c>
      <c r="C28" s="22">
        <v>222</v>
      </c>
      <c r="D28" s="22" t="s">
        <v>38</v>
      </c>
      <c r="E28" s="22"/>
      <c r="F28" s="22"/>
      <c r="G28" s="22"/>
      <c r="H28" s="23">
        <f>E28*F28</f>
        <v>0</v>
      </c>
    </row>
    <row r="29" spans="1:8" ht="15.75">
      <c r="A29" s="24"/>
      <c r="B29" s="25" t="s">
        <v>39</v>
      </c>
      <c r="C29" s="22">
        <v>222</v>
      </c>
      <c r="D29" s="22" t="s">
        <v>40</v>
      </c>
      <c r="E29" s="22">
        <v>110</v>
      </c>
      <c r="F29" s="22">
        <v>1990</v>
      </c>
      <c r="G29" s="22"/>
      <c r="H29" s="23">
        <f>E29*F29</f>
        <v>218900</v>
      </c>
    </row>
    <row r="30" spans="1:8" ht="63">
      <c r="A30" s="18"/>
      <c r="B30" s="19" t="s">
        <v>41</v>
      </c>
      <c r="C30" s="20"/>
      <c r="D30" s="20"/>
      <c r="E30" s="20"/>
      <c r="F30" s="20"/>
      <c r="G30" s="20"/>
      <c r="H30" s="21">
        <f>SUM(H28:H29)</f>
        <v>218900</v>
      </c>
    </row>
    <row r="31" spans="1:8" ht="31.5">
      <c r="A31" s="1"/>
      <c r="B31" s="1" t="s">
        <v>4</v>
      </c>
      <c r="C31" s="2" t="s">
        <v>5</v>
      </c>
      <c r="D31" s="2" t="s">
        <v>6</v>
      </c>
      <c r="E31" s="2" t="s">
        <v>27</v>
      </c>
      <c r="F31" s="2" t="s">
        <v>28</v>
      </c>
      <c r="G31" s="1" t="s">
        <v>23</v>
      </c>
      <c r="H31" s="1" t="s">
        <v>10</v>
      </c>
    </row>
    <row r="32" spans="1:8" ht="15.75">
      <c r="A32" s="26"/>
      <c r="B32" s="90" t="s">
        <v>42</v>
      </c>
      <c r="C32" s="91"/>
      <c r="D32" s="91"/>
      <c r="E32" s="100"/>
      <c r="F32" s="27"/>
      <c r="G32" s="26"/>
      <c r="H32" s="26"/>
    </row>
    <row r="33" spans="1:8" ht="48" thickBot="1">
      <c r="A33" s="84"/>
      <c r="B33" s="28" t="s">
        <v>43</v>
      </c>
      <c r="C33" s="29">
        <v>223001</v>
      </c>
      <c r="D33" s="29" t="s">
        <v>44</v>
      </c>
      <c r="E33" s="30"/>
      <c r="F33" s="30"/>
      <c r="G33" s="3"/>
      <c r="H33" s="31">
        <f>E33*F33</f>
        <v>0</v>
      </c>
    </row>
    <row r="34" spans="1:8" ht="48" thickBot="1">
      <c r="A34" s="85"/>
      <c r="B34" s="28" t="s">
        <v>43</v>
      </c>
      <c r="C34" s="29">
        <v>223001</v>
      </c>
      <c r="D34" s="29" t="s">
        <v>44</v>
      </c>
      <c r="E34" s="30"/>
      <c r="F34" s="30"/>
      <c r="G34" s="3"/>
      <c r="H34" s="31">
        <f aca="true" t="shared" si="0" ref="H34:H39">E34*F34</f>
        <v>0</v>
      </c>
    </row>
    <row r="35" spans="1:8" ht="16.5" thickBot="1">
      <c r="A35" s="85"/>
      <c r="B35" s="28" t="s">
        <v>45</v>
      </c>
      <c r="C35" s="29">
        <v>223003</v>
      </c>
      <c r="D35" s="29" t="s">
        <v>46</v>
      </c>
      <c r="E35" s="30"/>
      <c r="F35" s="30"/>
      <c r="G35" s="11"/>
      <c r="H35" s="31">
        <f t="shared" si="0"/>
        <v>0</v>
      </c>
    </row>
    <row r="36" spans="1:8" ht="16.5" thickBot="1">
      <c r="A36" s="85"/>
      <c r="B36" s="28" t="s">
        <v>45</v>
      </c>
      <c r="C36" s="29">
        <v>223003</v>
      </c>
      <c r="D36" s="29" t="s">
        <v>46</v>
      </c>
      <c r="E36" s="30"/>
      <c r="F36" s="30"/>
      <c r="G36" s="11"/>
      <c r="H36" s="31">
        <f t="shared" si="0"/>
        <v>0</v>
      </c>
    </row>
    <row r="37" spans="1:8" ht="32.25" thickBot="1">
      <c r="A37" s="85"/>
      <c r="B37" s="28" t="s">
        <v>47</v>
      </c>
      <c r="C37" s="29">
        <v>223003</v>
      </c>
      <c r="D37" s="29" t="s">
        <v>46</v>
      </c>
      <c r="E37" s="30"/>
      <c r="F37" s="30"/>
      <c r="G37" s="11"/>
      <c r="H37" s="31">
        <f t="shared" si="0"/>
        <v>0</v>
      </c>
    </row>
    <row r="38" spans="1:8" ht="16.5" thickBot="1">
      <c r="A38" s="85"/>
      <c r="B38" s="28" t="s">
        <v>48</v>
      </c>
      <c r="C38" s="29">
        <v>223004</v>
      </c>
      <c r="D38" s="29" t="s">
        <v>46</v>
      </c>
      <c r="E38" s="30"/>
      <c r="F38" s="30"/>
      <c r="G38" s="11"/>
      <c r="H38" s="31">
        <f t="shared" si="0"/>
        <v>0</v>
      </c>
    </row>
    <row r="39" spans="1:8" ht="16.5" thickBot="1">
      <c r="A39" s="85"/>
      <c r="B39" s="28" t="s">
        <v>49</v>
      </c>
      <c r="C39" s="29">
        <v>223004</v>
      </c>
      <c r="D39" s="29" t="s">
        <v>46</v>
      </c>
      <c r="E39" s="30"/>
      <c r="F39" s="30"/>
      <c r="G39" s="11"/>
      <c r="H39" s="31">
        <f t="shared" si="0"/>
        <v>0</v>
      </c>
    </row>
    <row r="40" spans="1:8" ht="32.25" thickBot="1">
      <c r="A40" s="86"/>
      <c r="B40" s="28" t="s">
        <v>50</v>
      </c>
      <c r="C40" s="29">
        <v>223004</v>
      </c>
      <c r="D40" s="29" t="s">
        <v>46</v>
      </c>
      <c r="E40" s="30"/>
      <c r="F40" s="30"/>
      <c r="G40" s="11"/>
      <c r="H40" s="31">
        <v>22636.5</v>
      </c>
    </row>
    <row r="41" spans="1:8" ht="15.75">
      <c r="A41" s="87" t="s">
        <v>51</v>
      </c>
      <c r="B41" s="88"/>
      <c r="C41" s="14"/>
      <c r="D41" s="14"/>
      <c r="E41" s="14"/>
      <c r="F41" s="14"/>
      <c r="G41" s="14"/>
      <c r="H41" s="21">
        <f>SUM(H33:H40)</f>
        <v>22636.5</v>
      </c>
    </row>
    <row r="42" spans="1:8" ht="31.5">
      <c r="A42" s="1"/>
      <c r="B42" s="1" t="s">
        <v>4</v>
      </c>
      <c r="C42" s="2" t="s">
        <v>5</v>
      </c>
      <c r="D42" s="2" t="s">
        <v>6</v>
      </c>
      <c r="E42" s="2" t="s">
        <v>7</v>
      </c>
      <c r="F42" s="2" t="s">
        <v>52</v>
      </c>
      <c r="G42" s="1" t="s">
        <v>23</v>
      </c>
      <c r="H42" s="1" t="s">
        <v>10</v>
      </c>
    </row>
    <row r="43" spans="1:8" ht="15.75">
      <c r="A43" s="74" t="s">
        <v>53</v>
      </c>
      <c r="B43" s="75"/>
      <c r="C43" s="89"/>
      <c r="D43" s="89"/>
      <c r="E43" s="89"/>
      <c r="F43" s="89"/>
      <c r="G43" s="89"/>
      <c r="H43" s="89"/>
    </row>
    <row r="44" spans="1:8" ht="15.75">
      <c r="A44" s="7"/>
      <c r="B44" s="32" t="s">
        <v>54</v>
      </c>
      <c r="C44" s="32" t="s">
        <v>32</v>
      </c>
      <c r="D44" s="32" t="s">
        <v>55</v>
      </c>
      <c r="E44" s="32"/>
      <c r="F44" s="32"/>
      <c r="G44" s="32"/>
      <c r="H44" s="12"/>
    </row>
    <row r="45" spans="1:8" ht="15.75">
      <c r="A45" s="72" t="s">
        <v>56</v>
      </c>
      <c r="B45" s="73"/>
      <c r="C45" s="14"/>
      <c r="D45" s="14"/>
      <c r="E45" s="14"/>
      <c r="F45" s="14"/>
      <c r="G45" s="14"/>
      <c r="H45" s="15">
        <f>SUM(H44:H44)</f>
        <v>0</v>
      </c>
    </row>
    <row r="46" spans="1:8" ht="31.5">
      <c r="A46" s="1"/>
      <c r="B46" s="1" t="s">
        <v>4</v>
      </c>
      <c r="C46" s="2" t="s">
        <v>5</v>
      </c>
      <c r="D46" s="2" t="s">
        <v>6</v>
      </c>
      <c r="E46" s="2" t="s">
        <v>7</v>
      </c>
      <c r="F46" s="2" t="s">
        <v>57</v>
      </c>
      <c r="G46" s="1" t="s">
        <v>23</v>
      </c>
      <c r="H46" s="1" t="s">
        <v>10</v>
      </c>
    </row>
    <row r="47" spans="1:8" ht="15.75">
      <c r="A47" s="90" t="s">
        <v>58</v>
      </c>
      <c r="B47" s="91"/>
      <c r="C47" s="91"/>
      <c r="D47" s="91"/>
      <c r="E47" s="91"/>
      <c r="F47" s="91"/>
      <c r="G47" s="91"/>
      <c r="H47" s="91"/>
    </row>
    <row r="48" spans="1:8" ht="63">
      <c r="A48" s="16"/>
      <c r="B48" s="25" t="s">
        <v>59</v>
      </c>
      <c r="C48" s="33">
        <v>225001</v>
      </c>
      <c r="D48" s="34"/>
      <c r="E48" s="34"/>
      <c r="F48" s="34"/>
      <c r="G48" s="34"/>
      <c r="H48" s="34"/>
    </row>
    <row r="49" spans="1:8" ht="47.25">
      <c r="A49" s="16"/>
      <c r="B49" s="35" t="s">
        <v>60</v>
      </c>
      <c r="C49" s="33">
        <v>225002</v>
      </c>
      <c r="D49" s="33"/>
      <c r="E49" s="33"/>
      <c r="F49" s="33"/>
      <c r="G49" s="33"/>
      <c r="H49" s="33">
        <f>E49*F49</f>
        <v>0</v>
      </c>
    </row>
    <row r="50" spans="1:8" ht="47.25">
      <c r="A50" s="16"/>
      <c r="B50" s="3" t="s">
        <v>61</v>
      </c>
      <c r="C50" s="36">
        <v>225002</v>
      </c>
      <c r="D50" s="33" t="s">
        <v>12</v>
      </c>
      <c r="E50" s="33"/>
      <c r="F50" s="33"/>
      <c r="G50" s="33"/>
      <c r="H50" s="33">
        <f>E50*F50</f>
        <v>0</v>
      </c>
    </row>
    <row r="51" spans="1:8" ht="31.5">
      <c r="A51" s="16"/>
      <c r="B51" s="35" t="s">
        <v>62</v>
      </c>
      <c r="C51" s="36">
        <v>225003</v>
      </c>
      <c r="D51" s="33" t="s">
        <v>63</v>
      </c>
      <c r="E51" s="33"/>
      <c r="F51" s="33"/>
      <c r="G51" s="33"/>
      <c r="H51" s="33">
        <f>E51*F51</f>
        <v>0</v>
      </c>
    </row>
    <row r="52" spans="1:8" ht="47.25">
      <c r="A52" s="16"/>
      <c r="B52" s="35" t="s">
        <v>64</v>
      </c>
      <c r="C52" s="36">
        <v>225003</v>
      </c>
      <c r="D52" s="33"/>
      <c r="E52" s="33"/>
      <c r="F52" s="33"/>
      <c r="G52" s="33"/>
      <c r="H52" s="33">
        <v>15000</v>
      </c>
    </row>
    <row r="53" spans="1:8" ht="63">
      <c r="A53" s="37"/>
      <c r="B53" s="35" t="s">
        <v>65</v>
      </c>
      <c r="C53" s="36">
        <v>225003</v>
      </c>
      <c r="D53" s="33"/>
      <c r="E53" s="33"/>
      <c r="F53" s="33"/>
      <c r="G53" s="33"/>
      <c r="H53" s="33"/>
    </row>
    <row r="54" spans="1:8" ht="15.75">
      <c r="A54" s="38"/>
      <c r="B54" s="35" t="s">
        <v>66</v>
      </c>
      <c r="C54" s="11">
        <v>225003</v>
      </c>
      <c r="D54" s="33"/>
      <c r="E54" s="33"/>
      <c r="F54" s="33"/>
      <c r="G54" s="33"/>
      <c r="H54" s="33">
        <v>30000</v>
      </c>
    </row>
    <row r="55" spans="1:8" ht="47.25">
      <c r="A55" s="39"/>
      <c r="B55" s="11" t="s">
        <v>67</v>
      </c>
      <c r="C55" s="22">
        <v>225003</v>
      </c>
      <c r="D55" s="22"/>
      <c r="E55" s="11">
        <v>12</v>
      </c>
      <c r="F55" s="11">
        <v>1649.8</v>
      </c>
      <c r="G55" s="11"/>
      <c r="H55" s="33">
        <f>E55*F55</f>
        <v>19797.6</v>
      </c>
    </row>
    <row r="56" spans="1:8" ht="15.75">
      <c r="A56" s="72" t="s">
        <v>68</v>
      </c>
      <c r="B56" s="73"/>
      <c r="C56" s="14"/>
      <c r="D56" s="14"/>
      <c r="E56" s="14"/>
      <c r="F56" s="14"/>
      <c r="G56" s="14"/>
      <c r="H56" s="15">
        <f>SUM(H48:H55)</f>
        <v>64797.6</v>
      </c>
    </row>
    <row r="57" spans="1:8" ht="31.5">
      <c r="A57" s="1"/>
      <c r="B57" s="1" t="s">
        <v>4</v>
      </c>
      <c r="C57" s="2" t="s">
        <v>5</v>
      </c>
      <c r="D57" s="2" t="s">
        <v>6</v>
      </c>
      <c r="E57" s="2" t="s">
        <v>27</v>
      </c>
      <c r="F57" s="2" t="s">
        <v>69</v>
      </c>
      <c r="G57" s="1" t="s">
        <v>23</v>
      </c>
      <c r="H57" s="1" t="s">
        <v>10</v>
      </c>
    </row>
    <row r="58" spans="1:8" ht="15.75">
      <c r="A58" s="74" t="s">
        <v>70</v>
      </c>
      <c r="B58" s="75"/>
      <c r="C58" s="75"/>
      <c r="D58" s="75"/>
      <c r="E58" s="75"/>
      <c r="F58" s="75"/>
      <c r="G58" s="75"/>
      <c r="H58" s="75"/>
    </row>
    <row r="59" spans="1:8" ht="47.25">
      <c r="A59" s="40"/>
      <c r="B59" s="3" t="s">
        <v>61</v>
      </c>
      <c r="C59" s="41">
        <v>226000</v>
      </c>
      <c r="D59" s="41"/>
      <c r="E59" s="41"/>
      <c r="F59" s="41"/>
      <c r="G59" s="41"/>
      <c r="H59" s="12">
        <f>E59*F59</f>
        <v>0</v>
      </c>
    </row>
    <row r="60" spans="1:8" ht="47.25">
      <c r="A60" s="40"/>
      <c r="B60" s="3" t="s">
        <v>71</v>
      </c>
      <c r="C60" s="41">
        <v>226000</v>
      </c>
      <c r="D60" s="3" t="s">
        <v>72</v>
      </c>
      <c r="E60" s="3"/>
      <c r="F60" s="3"/>
      <c r="G60" s="11"/>
      <c r="H60" s="12">
        <f aca="true" t="shared" si="1" ref="H60:H66">E60*F60</f>
        <v>0</v>
      </c>
    </row>
    <row r="61" spans="1:8" ht="31.5">
      <c r="A61" s="40"/>
      <c r="B61" s="3" t="s">
        <v>73</v>
      </c>
      <c r="C61" s="41">
        <v>226000</v>
      </c>
      <c r="D61" s="41"/>
      <c r="E61" s="41"/>
      <c r="F61" s="41"/>
      <c r="G61" s="41"/>
      <c r="H61" s="12">
        <f t="shared" si="1"/>
        <v>0</v>
      </c>
    </row>
    <row r="62" spans="1:8" ht="31.5">
      <c r="A62" s="42"/>
      <c r="B62" s="35" t="s">
        <v>74</v>
      </c>
      <c r="C62" s="41">
        <v>226000</v>
      </c>
      <c r="D62" s="3"/>
      <c r="E62" s="3"/>
      <c r="F62" s="3"/>
      <c r="G62" s="43"/>
      <c r="H62" s="12">
        <f t="shared" si="1"/>
        <v>0</v>
      </c>
    </row>
    <row r="63" spans="1:8" ht="15.75">
      <c r="A63" s="42"/>
      <c r="B63" s="35" t="s">
        <v>75</v>
      </c>
      <c r="C63" s="41">
        <v>226000</v>
      </c>
      <c r="D63" s="3"/>
      <c r="E63" s="3"/>
      <c r="F63" s="3"/>
      <c r="G63" s="3"/>
      <c r="H63" s="12"/>
    </row>
    <row r="64" spans="1:8" ht="15.75">
      <c r="A64" s="44"/>
      <c r="B64" s="45"/>
      <c r="C64" s="41">
        <v>226000</v>
      </c>
      <c r="D64" s="11" t="s">
        <v>76</v>
      </c>
      <c r="E64" s="11"/>
      <c r="F64" s="11"/>
      <c r="G64" s="11"/>
      <c r="H64" s="12">
        <f>E64*F64*2</f>
        <v>0</v>
      </c>
    </row>
    <row r="65" spans="1:8" ht="47.25">
      <c r="A65" s="7"/>
      <c r="B65" s="11" t="s">
        <v>77</v>
      </c>
      <c r="C65" s="41">
        <v>226000</v>
      </c>
      <c r="D65" s="11" t="s">
        <v>76</v>
      </c>
      <c r="E65" s="11">
        <v>12</v>
      </c>
      <c r="F65" s="11"/>
      <c r="G65" s="11"/>
      <c r="H65" s="12">
        <v>16983</v>
      </c>
    </row>
    <row r="66" spans="1:8" ht="31.5">
      <c r="A66" s="7"/>
      <c r="B66" s="11" t="s">
        <v>78</v>
      </c>
      <c r="C66" s="41">
        <v>226000</v>
      </c>
      <c r="D66" s="11" t="s">
        <v>76</v>
      </c>
      <c r="E66" s="11">
        <v>23</v>
      </c>
      <c r="F66" s="11">
        <v>474</v>
      </c>
      <c r="G66" s="11"/>
      <c r="H66" s="12">
        <f t="shared" si="1"/>
        <v>10902</v>
      </c>
    </row>
    <row r="67" spans="1:8" ht="63">
      <c r="A67" s="7"/>
      <c r="B67" s="11" t="s">
        <v>79</v>
      </c>
      <c r="C67" s="41">
        <v>226000</v>
      </c>
      <c r="D67" s="11"/>
      <c r="E67" s="11"/>
      <c r="F67" s="11"/>
      <c r="G67" s="3"/>
      <c r="H67" s="12">
        <v>12000</v>
      </c>
    </row>
    <row r="68" spans="1:8" ht="47.25">
      <c r="A68" s="7"/>
      <c r="B68" s="11" t="s">
        <v>80</v>
      </c>
      <c r="C68" s="41">
        <v>226000</v>
      </c>
      <c r="D68" s="11" t="s">
        <v>76</v>
      </c>
      <c r="E68" s="11"/>
      <c r="F68" s="11"/>
      <c r="G68" s="11"/>
      <c r="H68" s="12"/>
    </row>
    <row r="69" spans="1:8" ht="47.25">
      <c r="A69" s="7"/>
      <c r="B69" s="11" t="s">
        <v>81</v>
      </c>
      <c r="C69" s="41">
        <v>226000</v>
      </c>
      <c r="D69" s="11"/>
      <c r="E69" s="11"/>
      <c r="F69" s="11"/>
      <c r="G69" s="11"/>
      <c r="H69" s="12"/>
    </row>
    <row r="70" spans="1:8" ht="15.75">
      <c r="A70" s="7"/>
      <c r="B70" s="11" t="s">
        <v>82</v>
      </c>
      <c r="C70" s="41">
        <v>226000</v>
      </c>
      <c r="D70" s="11"/>
      <c r="E70" s="11"/>
      <c r="F70" s="11"/>
      <c r="G70" s="11"/>
      <c r="H70" s="12"/>
    </row>
    <row r="71" spans="1:8" ht="15.75">
      <c r="A71" s="72" t="s">
        <v>83</v>
      </c>
      <c r="B71" s="73"/>
      <c r="C71" s="14"/>
      <c r="D71" s="14"/>
      <c r="E71" s="14"/>
      <c r="F71" s="14"/>
      <c r="G71" s="14"/>
      <c r="H71" s="15">
        <f>SUM(H59:H70)</f>
        <v>39885</v>
      </c>
    </row>
    <row r="72" spans="1:8" ht="31.5">
      <c r="A72" s="1"/>
      <c r="B72" s="1" t="s">
        <v>4</v>
      </c>
      <c r="C72" s="2" t="s">
        <v>5</v>
      </c>
      <c r="D72" s="2" t="s">
        <v>6</v>
      </c>
      <c r="E72" s="2" t="s">
        <v>27</v>
      </c>
      <c r="F72" s="2" t="s">
        <v>69</v>
      </c>
      <c r="G72" s="1" t="s">
        <v>23</v>
      </c>
      <c r="H72" s="1" t="s">
        <v>10</v>
      </c>
    </row>
    <row r="73" spans="1:8" ht="15.75">
      <c r="A73" s="74" t="s">
        <v>84</v>
      </c>
      <c r="B73" s="75"/>
      <c r="C73" s="75"/>
      <c r="D73" s="75"/>
      <c r="E73" s="75"/>
      <c r="F73" s="75"/>
      <c r="G73" s="75"/>
      <c r="H73" s="75"/>
    </row>
    <row r="74" spans="1:8" ht="63.75" thickBot="1">
      <c r="A74" s="80"/>
      <c r="B74" s="46" t="s">
        <v>85</v>
      </c>
      <c r="C74" s="11">
        <v>29000</v>
      </c>
      <c r="D74" s="42"/>
      <c r="E74" s="42"/>
      <c r="F74" s="42"/>
      <c r="G74" s="42"/>
      <c r="H74" s="42"/>
    </row>
    <row r="75" spans="1:8" ht="16.5" thickBot="1">
      <c r="A75" s="81"/>
      <c r="B75" s="46" t="s">
        <v>86</v>
      </c>
      <c r="C75" s="11">
        <v>29000</v>
      </c>
      <c r="D75" s="42"/>
      <c r="E75" s="42"/>
      <c r="F75" s="42"/>
      <c r="G75" s="42"/>
      <c r="H75" s="42"/>
    </row>
    <row r="76" spans="1:8" ht="32.25" thickBot="1">
      <c r="A76" s="81"/>
      <c r="B76" s="46" t="s">
        <v>87</v>
      </c>
      <c r="C76" s="11">
        <v>29000</v>
      </c>
      <c r="D76" s="42"/>
      <c r="E76" s="42"/>
      <c r="F76" s="42"/>
      <c r="G76" s="11"/>
      <c r="H76" s="12"/>
    </row>
    <row r="77" spans="1:8" ht="15.75">
      <c r="A77" s="82"/>
      <c r="B77" s="47" t="s">
        <v>88</v>
      </c>
      <c r="C77" s="11">
        <v>29000</v>
      </c>
      <c r="D77" s="48"/>
      <c r="E77" s="48"/>
      <c r="F77" s="48"/>
      <c r="G77" s="48"/>
      <c r="H77" s="49">
        <f>E77*F77</f>
        <v>0</v>
      </c>
    </row>
    <row r="78" spans="1:8" ht="15.75">
      <c r="A78" s="50"/>
      <c r="B78" s="83" t="s">
        <v>84</v>
      </c>
      <c r="C78" s="83"/>
      <c r="D78" s="83"/>
      <c r="E78" s="83"/>
      <c r="F78" s="20"/>
      <c r="G78" s="20"/>
      <c r="H78" s="51">
        <f>SUM(H74:H77)</f>
        <v>0</v>
      </c>
    </row>
    <row r="79" spans="1:8" ht="31.5">
      <c r="A79" s="1"/>
      <c r="B79" s="1" t="s">
        <v>4</v>
      </c>
      <c r="C79" s="2" t="s">
        <v>5</v>
      </c>
      <c r="D79" s="2" t="s">
        <v>6</v>
      </c>
      <c r="E79" s="2" t="s">
        <v>27</v>
      </c>
      <c r="F79" s="2" t="s">
        <v>89</v>
      </c>
      <c r="G79" s="1" t="s">
        <v>23</v>
      </c>
      <c r="H79" s="1" t="s">
        <v>10</v>
      </c>
    </row>
    <row r="80" spans="1:8" ht="15.75">
      <c r="A80" s="74" t="s">
        <v>90</v>
      </c>
      <c r="B80" s="75"/>
      <c r="C80" s="75"/>
      <c r="D80" s="75"/>
      <c r="E80" s="75"/>
      <c r="F80" s="75"/>
      <c r="G80" s="75"/>
      <c r="H80" s="75"/>
    </row>
    <row r="81" spans="1:8" ht="32.25" thickBot="1">
      <c r="A81" s="40"/>
      <c r="B81" s="28" t="s">
        <v>91</v>
      </c>
      <c r="C81" s="52">
        <v>310000</v>
      </c>
      <c r="D81" s="42"/>
      <c r="E81" s="42"/>
      <c r="F81" s="42"/>
      <c r="G81" s="42"/>
      <c r="H81" s="42"/>
    </row>
    <row r="82" spans="1:8" ht="31.5">
      <c r="A82" s="40"/>
      <c r="B82" s="53" t="s">
        <v>92</v>
      </c>
      <c r="C82" s="52">
        <v>310000</v>
      </c>
      <c r="D82" s="42"/>
      <c r="E82" s="42"/>
      <c r="F82" s="42"/>
      <c r="G82" s="42"/>
      <c r="H82" s="42"/>
    </row>
    <row r="83" spans="1:8" ht="47.25">
      <c r="A83" s="54"/>
      <c r="B83" s="55" t="s">
        <v>93</v>
      </c>
      <c r="C83" s="52">
        <v>310000</v>
      </c>
      <c r="D83" s="11"/>
      <c r="E83" s="11"/>
      <c r="F83" s="11"/>
      <c r="G83" s="11"/>
      <c r="H83" s="12"/>
    </row>
    <row r="84" spans="1:8" ht="31.5">
      <c r="A84" s="56"/>
      <c r="B84" s="11" t="s">
        <v>94</v>
      </c>
      <c r="C84" s="52">
        <v>310000</v>
      </c>
      <c r="D84" s="11"/>
      <c r="E84" s="11"/>
      <c r="F84" s="11"/>
      <c r="G84" s="11"/>
      <c r="H84" s="57"/>
    </row>
    <row r="85" spans="1:8" ht="31.5">
      <c r="A85" s="7"/>
      <c r="B85" s="11" t="s">
        <v>95</v>
      </c>
      <c r="C85" s="52">
        <v>310000</v>
      </c>
      <c r="D85" s="11"/>
      <c r="E85" s="11"/>
      <c r="F85" s="11"/>
      <c r="G85" s="11"/>
      <c r="H85" s="12"/>
    </row>
    <row r="86" spans="1:8" ht="31.5">
      <c r="A86" s="7"/>
      <c r="B86" s="11" t="s">
        <v>96</v>
      </c>
      <c r="C86" s="52">
        <v>310000</v>
      </c>
      <c r="D86" s="11"/>
      <c r="E86" s="11"/>
      <c r="F86" s="11"/>
      <c r="G86" s="11"/>
      <c r="H86" s="12"/>
    </row>
    <row r="87" spans="1:8" ht="31.5">
      <c r="A87" s="7"/>
      <c r="B87" s="11" t="s">
        <v>97</v>
      </c>
      <c r="C87" s="52">
        <v>310000</v>
      </c>
      <c r="D87" s="11"/>
      <c r="E87" s="11"/>
      <c r="F87" s="11"/>
      <c r="G87" s="11"/>
      <c r="H87" s="12"/>
    </row>
    <row r="88" spans="1:8" ht="31.5">
      <c r="A88" s="7"/>
      <c r="B88" s="58" t="s">
        <v>98</v>
      </c>
      <c r="C88" s="52">
        <v>310000</v>
      </c>
      <c r="D88" s="11"/>
      <c r="E88" s="11"/>
      <c r="F88" s="11"/>
      <c r="G88" s="11"/>
      <c r="H88" s="12"/>
    </row>
    <row r="89" spans="1:8" ht="111" thickBot="1">
      <c r="A89" s="7"/>
      <c r="B89" s="28" t="s">
        <v>99</v>
      </c>
      <c r="C89" s="52">
        <v>310000</v>
      </c>
      <c r="D89" s="11"/>
      <c r="E89" s="11"/>
      <c r="F89" s="11"/>
      <c r="G89" s="11"/>
      <c r="H89" s="12"/>
    </row>
    <row r="90" spans="1:8" ht="15.75">
      <c r="A90" s="7"/>
      <c r="B90" s="11" t="s">
        <v>19</v>
      </c>
      <c r="C90" s="52">
        <v>310000</v>
      </c>
      <c r="D90" s="11"/>
      <c r="E90" s="11"/>
      <c r="F90" s="11"/>
      <c r="G90" s="11"/>
      <c r="H90" s="12"/>
    </row>
    <row r="91" spans="1:8" ht="15.75">
      <c r="A91" s="72" t="s">
        <v>100</v>
      </c>
      <c r="B91" s="73"/>
      <c r="C91" s="14"/>
      <c r="D91" s="14"/>
      <c r="E91" s="14"/>
      <c r="F91" s="14"/>
      <c r="G91" s="14"/>
      <c r="H91" s="15">
        <f>SUM(H83:H85)</f>
        <v>0</v>
      </c>
    </row>
    <row r="92" spans="1:8" ht="31.5">
      <c r="A92" s="1"/>
      <c r="B92" s="1" t="s">
        <v>4</v>
      </c>
      <c r="C92" s="2" t="s">
        <v>5</v>
      </c>
      <c r="D92" s="2" t="s">
        <v>6</v>
      </c>
      <c r="E92" s="2" t="s">
        <v>27</v>
      </c>
      <c r="F92" s="2" t="s">
        <v>89</v>
      </c>
      <c r="G92" s="1" t="s">
        <v>23</v>
      </c>
      <c r="H92" s="1" t="s">
        <v>10</v>
      </c>
    </row>
    <row r="93" spans="1:8" ht="15.75">
      <c r="A93" s="74" t="s">
        <v>101</v>
      </c>
      <c r="B93" s="75"/>
      <c r="C93" s="75"/>
      <c r="D93" s="75"/>
      <c r="E93" s="75"/>
      <c r="F93" s="75"/>
      <c r="G93" s="75"/>
      <c r="H93" s="75"/>
    </row>
    <row r="94" spans="1:8" ht="15.75">
      <c r="A94" s="40"/>
      <c r="B94" s="25" t="s">
        <v>102</v>
      </c>
      <c r="C94" s="3">
        <v>340001</v>
      </c>
      <c r="D94" s="41"/>
      <c r="E94" s="41"/>
      <c r="F94" s="41"/>
      <c r="G94" s="41"/>
      <c r="H94" s="12">
        <f>E94*F94</f>
        <v>0</v>
      </c>
    </row>
    <row r="95" spans="1:8" ht="15.75">
      <c r="A95" s="7"/>
      <c r="B95" s="45" t="s">
        <v>103</v>
      </c>
      <c r="C95" s="45">
        <v>340002</v>
      </c>
      <c r="D95" s="45" t="s">
        <v>104</v>
      </c>
      <c r="E95" s="59">
        <v>9703</v>
      </c>
      <c r="F95" s="60">
        <v>30</v>
      </c>
      <c r="G95" s="45"/>
      <c r="H95" s="12">
        <f>E95*F95</f>
        <v>291090</v>
      </c>
    </row>
    <row r="96" spans="1:8" ht="15.75">
      <c r="A96" s="7"/>
      <c r="B96" s="11" t="s">
        <v>105</v>
      </c>
      <c r="C96" s="11">
        <v>340003</v>
      </c>
      <c r="D96" s="11" t="s">
        <v>12</v>
      </c>
      <c r="E96" s="11"/>
      <c r="F96" s="11"/>
      <c r="G96" s="11" t="s">
        <v>106</v>
      </c>
      <c r="H96" s="12">
        <v>7300</v>
      </c>
    </row>
    <row r="97" spans="1:8" ht="78.75">
      <c r="A97" s="7"/>
      <c r="B97" s="11" t="s">
        <v>107</v>
      </c>
      <c r="C97" s="11">
        <v>340004</v>
      </c>
      <c r="D97" s="11"/>
      <c r="E97" s="11"/>
      <c r="F97" s="11"/>
      <c r="G97" s="61" t="s">
        <v>108</v>
      </c>
      <c r="H97" s="12"/>
    </row>
    <row r="98" spans="1:8" ht="15.75">
      <c r="A98" s="7"/>
      <c r="B98" s="11" t="s">
        <v>109</v>
      </c>
      <c r="C98" s="11">
        <v>340005</v>
      </c>
      <c r="D98" s="11" t="s">
        <v>40</v>
      </c>
      <c r="E98" s="62">
        <v>110</v>
      </c>
      <c r="F98" s="62">
        <v>1960</v>
      </c>
      <c r="G98" s="11"/>
      <c r="H98" s="3">
        <v>215600</v>
      </c>
    </row>
    <row r="99" spans="1:8" ht="16.5" thickBot="1">
      <c r="A99" s="7"/>
      <c r="B99" s="28" t="s">
        <v>19</v>
      </c>
      <c r="C99" s="63">
        <v>340006</v>
      </c>
      <c r="D99" s="64"/>
      <c r="E99" s="64"/>
      <c r="F99" s="64"/>
      <c r="G99" s="64"/>
      <c r="H99" s="12"/>
    </row>
    <row r="100" spans="1:8" ht="25.5">
      <c r="A100" s="7"/>
      <c r="B100" s="63" t="s">
        <v>110</v>
      </c>
      <c r="C100" s="63">
        <v>340006</v>
      </c>
      <c r="D100" s="11" t="s">
        <v>111</v>
      </c>
      <c r="E100" s="63"/>
      <c r="F100" s="63"/>
      <c r="G100" s="65" t="s">
        <v>112</v>
      </c>
      <c r="H100" s="66">
        <v>12241.6</v>
      </c>
    </row>
    <row r="101" spans="1:8" ht="15.75">
      <c r="A101" s="7"/>
      <c r="B101" s="63" t="s">
        <v>113</v>
      </c>
      <c r="C101" s="63">
        <v>340006</v>
      </c>
      <c r="D101" s="11"/>
      <c r="E101" s="63"/>
      <c r="F101" s="63"/>
      <c r="G101" s="67"/>
      <c r="H101" s="66">
        <v>19710</v>
      </c>
    </row>
    <row r="102" spans="1:8" ht="15.75">
      <c r="A102" s="76" t="s">
        <v>114</v>
      </c>
      <c r="B102" s="77"/>
      <c r="C102" s="68"/>
      <c r="D102" s="68"/>
      <c r="E102" s="68"/>
      <c r="F102" s="68"/>
      <c r="G102" s="68"/>
      <c r="H102" s="37">
        <f>SUM(H94:H101)</f>
        <v>545941.6</v>
      </c>
    </row>
    <row r="103" spans="1:8" ht="15.75">
      <c r="A103" s="78" t="s">
        <v>115</v>
      </c>
      <c r="B103" s="79"/>
      <c r="C103" s="69"/>
      <c r="D103" s="69"/>
      <c r="E103" s="69"/>
      <c r="F103" s="69"/>
      <c r="G103" s="69"/>
      <c r="H103" s="70">
        <f>H10+H15+H19+H25+H30+H41+H45+H56+H71+H78+H102</f>
        <v>2852664.7737600002</v>
      </c>
    </row>
    <row r="104" spans="1:8" ht="15.75">
      <c r="A104" s="71"/>
      <c r="B104" s="71" t="s">
        <v>116</v>
      </c>
      <c r="C104" s="71"/>
      <c r="D104" s="71"/>
      <c r="E104" s="71"/>
      <c r="F104" s="71"/>
      <c r="G104" s="71"/>
      <c r="H104" s="71"/>
    </row>
    <row r="105" spans="1:8" ht="15.75">
      <c r="A105" s="71"/>
      <c r="B105" s="71" t="s">
        <v>117</v>
      </c>
      <c r="C105" s="71" t="s">
        <v>118</v>
      </c>
      <c r="D105" s="71"/>
      <c r="E105" s="71"/>
      <c r="F105" s="71"/>
      <c r="G105" s="71"/>
      <c r="H105" s="71"/>
    </row>
    <row r="106" spans="1:8" ht="15.75">
      <c r="A106" s="71"/>
      <c r="B106" s="71" t="s">
        <v>119</v>
      </c>
      <c r="C106" s="71" t="s">
        <v>120</v>
      </c>
      <c r="D106" s="71"/>
      <c r="E106" s="71"/>
      <c r="F106" s="71"/>
      <c r="G106" s="71"/>
      <c r="H106" s="71"/>
    </row>
    <row r="107" spans="1:8" ht="15.75">
      <c r="A107" s="71"/>
      <c r="B107" s="71"/>
      <c r="C107" s="71"/>
      <c r="D107" s="71"/>
      <c r="E107" s="71"/>
      <c r="F107" s="71"/>
      <c r="G107" s="71"/>
      <c r="H107" s="71"/>
    </row>
  </sheetData>
  <sheetProtection/>
  <mergeCells count="28">
    <mergeCell ref="A12:H12"/>
    <mergeCell ref="A1:H1"/>
    <mergeCell ref="A2:H2"/>
    <mergeCell ref="A3:H3"/>
    <mergeCell ref="A4:H4"/>
    <mergeCell ref="A5:A9"/>
    <mergeCell ref="A56:B56"/>
    <mergeCell ref="A15:B15"/>
    <mergeCell ref="A17:H17"/>
    <mergeCell ref="A21:H21"/>
    <mergeCell ref="A22:A24"/>
    <mergeCell ref="A27:H27"/>
    <mergeCell ref="B32:E32"/>
    <mergeCell ref="A33:A40"/>
    <mergeCell ref="A41:B41"/>
    <mergeCell ref="A43:H43"/>
    <mergeCell ref="A45:B45"/>
    <mergeCell ref="A47:H47"/>
    <mergeCell ref="A91:B91"/>
    <mergeCell ref="A93:H93"/>
    <mergeCell ref="A102:B102"/>
    <mergeCell ref="A103:B103"/>
    <mergeCell ref="A58:H58"/>
    <mergeCell ref="A71:B71"/>
    <mergeCell ref="A73:H73"/>
    <mergeCell ref="A74:A77"/>
    <mergeCell ref="B78:E78"/>
    <mergeCell ref="A80:H8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2016-11-21T05:22:58Z</dcterms:modified>
  <cp:category/>
  <cp:version/>
  <cp:contentType/>
  <cp:contentStatus/>
</cp:coreProperties>
</file>